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405" windowWidth="6720" windowHeight="7755" activeTab="0"/>
  </bookViews>
  <sheets>
    <sheet name="План закупок на 2015 год посл" sheetId="1" r:id="rId1"/>
    <sheet name="печать" sheetId="2" r:id="rId2"/>
  </sheets>
  <externalReferences>
    <externalReference r:id="rId5"/>
  </externalReferences>
  <definedNames>
    <definedName name="_xlnm._FilterDatabase" localSheetId="0" hidden="1">'План закупок на 2015 год посл'!$A$6:$Q$283</definedName>
    <definedName name="ВидПредмета">'[1]Вид предмета'!$A$1:$A$3</definedName>
    <definedName name="Источник">'[1]Источник финансирования'!$A$1:$A$6</definedName>
    <definedName name="_xlnm.Print_Area" localSheetId="0">'План закупок на 2015 год посл'!$A$1:$Q$281</definedName>
  </definedNames>
  <calcPr fullCalcOnLoad="1"/>
</workbook>
</file>

<file path=xl/sharedStrings.xml><?xml version="1.0" encoding="utf-8"?>
<sst xmlns="http://schemas.openxmlformats.org/spreadsheetml/2006/main" count="3299" uniqueCount="783">
  <si>
    <t>Антифриз</t>
  </si>
  <si>
    <t>Нотариальные услуги</t>
  </si>
  <si>
    <t>Обязательное страхование гражданско-правовой ответственности владельцев транспортных средств</t>
  </si>
  <si>
    <t>закуп из одного источника</t>
  </si>
  <si>
    <t>г. Усть-Каменогорск</t>
  </si>
  <si>
    <t>Аудиторские услуги</t>
  </si>
  <si>
    <t>запрос ценовых предложений</t>
  </si>
  <si>
    <t>открытый тендер</t>
  </si>
  <si>
    <t>Наименование товара, работ и услуг</t>
  </si>
  <si>
    <t>Способ закупки</t>
  </si>
  <si>
    <t>Рудный Алтай</t>
  </si>
  <si>
    <t>Дидар</t>
  </si>
  <si>
    <t>Егемен Казахстан</t>
  </si>
  <si>
    <t>Казахстанская правда</t>
  </si>
  <si>
    <t>Обязательное страхование работника от несчастных случаев</t>
  </si>
  <si>
    <t>Единица измерения</t>
  </si>
  <si>
    <t>услуга</t>
  </si>
  <si>
    <t>Источник бесперебойного питания</t>
  </si>
  <si>
    <t>Услуга</t>
  </si>
  <si>
    <t>Междугородняя связь</t>
  </si>
  <si>
    <t>Абонентская плата</t>
  </si>
  <si>
    <t>Кабельное телевидение(ID TV)</t>
  </si>
  <si>
    <t>Услуги Интернет (MegaLine)</t>
  </si>
  <si>
    <t>Услуги Интернет (ID Phone)</t>
  </si>
  <si>
    <t>Место поставки товара, выполнения работ, оказания услуг</t>
  </si>
  <si>
    <t>Срок поставки товаров, выполнения работ, оказания услуг</t>
  </si>
  <si>
    <t>Работа</t>
  </si>
  <si>
    <t>Открытый тендер</t>
  </si>
  <si>
    <t>Литр</t>
  </si>
  <si>
    <t>Штука</t>
  </si>
  <si>
    <t>Упаковка</t>
  </si>
  <si>
    <t>Рулон</t>
  </si>
  <si>
    <t>Набор</t>
  </si>
  <si>
    <t>Ноутбук</t>
  </si>
  <si>
    <t>Семинары, повышение квалификации</t>
  </si>
  <si>
    <t>Технический осмотр транспортных средств (на 3 автомобиля)</t>
  </si>
  <si>
    <t>Срок осуществления закупки</t>
  </si>
  <si>
    <t>№ п/п</t>
  </si>
  <si>
    <t>Полная характеристика (описание товаров, работ и услуг)</t>
  </si>
  <si>
    <t>Ветошь</t>
  </si>
  <si>
    <t>Замки хоз.врезные для дверей</t>
  </si>
  <si>
    <t>метр</t>
  </si>
  <si>
    <t>Мобильная связь</t>
  </si>
  <si>
    <t>Платная справка</t>
  </si>
  <si>
    <t>Информационно-правовое обеспечение "Закон"</t>
  </si>
  <si>
    <t>Абонентское обслуживание, ИС "Параграф"</t>
  </si>
  <si>
    <t>Ремонт  факсимильного аппарата</t>
  </si>
  <si>
    <t>услуги (копировальные, сервисные, ремонтные)</t>
  </si>
  <si>
    <t>редизайн сайта (корпоративного)</t>
  </si>
  <si>
    <t>услуги по автомойке автотранспорта</t>
  </si>
  <si>
    <t>информационное сопровождение 1С</t>
  </si>
  <si>
    <t>услуги по ведению системы реестров держателей ценных бумаг</t>
  </si>
  <si>
    <t>Услуги по разработке землеустроительного проекта</t>
  </si>
  <si>
    <t>Инженерно –геологическая схема индустриальной зоны  «Өркен-КШТ».</t>
  </si>
  <si>
    <t xml:space="preserve">Количество </t>
  </si>
  <si>
    <t>Освежитель воздуха</t>
  </si>
  <si>
    <t>Перчатки</t>
  </si>
  <si>
    <t>Сетевая карта</t>
  </si>
  <si>
    <t>Материнская плата</t>
  </si>
  <si>
    <t>Модем</t>
  </si>
  <si>
    <t>18,5 196V3LSB/01 LED</t>
  </si>
  <si>
    <t>шт</t>
  </si>
  <si>
    <t>office Home and Business 2013 32/64 RU Kazakhstan Only EM DVD No Skype</t>
  </si>
  <si>
    <t>intel Core i5-3230М ; GT 710М 2Gb/6 GB/750 HDD/DVD/WiFi/6CL 64bit</t>
  </si>
  <si>
    <t>Кasperski Internet Securiti 2 Dt</t>
  </si>
  <si>
    <t>TF-3239 DL 10/100Mb PCI</t>
  </si>
  <si>
    <t>пара</t>
  </si>
  <si>
    <t>август</t>
  </si>
  <si>
    <t>февраль</t>
  </si>
  <si>
    <t>октябрь</t>
  </si>
  <si>
    <t>в течении 5 рабочих дней с момента заключения договора.</t>
  </si>
  <si>
    <t>апрель</t>
  </si>
  <si>
    <t>июль</t>
  </si>
  <si>
    <t>Подписка на бухгалтерский портал</t>
  </si>
  <si>
    <t>Перевод с русского на турецкий брошюр и презентаций</t>
  </si>
  <si>
    <t>Услуги по размещению информационно-имиджевой рекламы</t>
  </si>
  <si>
    <t>Представительсике рассходы</t>
  </si>
  <si>
    <t>Размер авансового платежа, %</t>
  </si>
  <si>
    <t>БИН заказчика</t>
  </si>
  <si>
    <t>Источник финансирования</t>
  </si>
  <si>
    <t>1 Бюджет</t>
  </si>
  <si>
    <t>Вид предмета закупок</t>
  </si>
  <si>
    <t>110640012780</t>
  </si>
  <si>
    <t>Товар</t>
  </si>
  <si>
    <t xml:space="preserve">чистящий порошок с хлоринолом с дезинфиц средством, для чистки раковин, унитазов, кафеля, очищает трудно выводимые пятна, убивает микробы, мягкая упаковка </t>
  </si>
  <si>
    <t>густое гелеобразное универсальное средство для чистки унитазов, уничтожает микробы, грибок, неприятные запахи, для мытья унитазов, раковин, кафеля, полов и раб поверхностей</t>
  </si>
  <si>
    <t>одинарное 0,100 грамм ГОСТ 28546-91 (2002) в  индивидуалной упаковке, отдушка 5 вариантов в ассортименте</t>
  </si>
  <si>
    <t>салфетка х/б 100% хлопок (бязь, фланель, байка) размер 40*40 не  оверложена</t>
  </si>
  <si>
    <t xml:space="preserve">100% хлопок состоит из предметов одежды непригодных к носке, с удаленной фурнитурой и воротниками, содержит катон и трикотаж хб </t>
  </si>
  <si>
    <t>г. Усть-Каменогорск,ул. Кирова,61</t>
  </si>
  <si>
    <t>март</t>
  </si>
  <si>
    <t>сентябрь</t>
  </si>
  <si>
    <t>в течении 3 рабочих дней, с момента заключения договора</t>
  </si>
  <si>
    <t>май</t>
  </si>
  <si>
    <t>в течении 5 рабочих дней, с момента заключения договора</t>
  </si>
  <si>
    <t>в течении 10 рабочих дней, с момента заключения договора</t>
  </si>
  <si>
    <t>в течении 10 рабочих дней с момента заключения договора.</t>
  </si>
  <si>
    <t>в течении 10 рабочих дней, с момент заключния договора</t>
  </si>
  <si>
    <t>в течении 10 календарных дней, с момента заключения договора</t>
  </si>
  <si>
    <t>январь</t>
  </si>
  <si>
    <t>Кресло выполнено из гобелена. Модель оснащена механизмом "Мультиблок", кресло комлектуется с подлокотниками. Высота спинки 640 мм. Подлокотник и крестовина - хром</t>
  </si>
  <si>
    <t>в течении 5 рабочих дней, с момента подписания договора</t>
  </si>
  <si>
    <t>в течении 30 рабочих дней с момента заключения договора</t>
  </si>
  <si>
    <t>в течении  5 рабочих дней с момента заключения договора</t>
  </si>
  <si>
    <t>в течении 30 рабочих дней, с момента заключения договора</t>
  </si>
  <si>
    <t>в течении 12 месяцев с момента заключения договора</t>
  </si>
  <si>
    <t>до 31.12.2015 г.</t>
  </si>
  <si>
    <t xml:space="preserve">Содержание транспорта Т/О (ремонт и замена расходных материалов) Ваз 21074 2011 года выпуска -  в кол-ве 1 шт.
УАЗ  22069-04 2004 года выпуска-  в кол-ве 1 шт
</t>
  </si>
  <si>
    <t>Услуги по проведению видеосъемки</t>
  </si>
  <si>
    <t>Размещение обьявлений в периодических изданиях</t>
  </si>
  <si>
    <t>Мирас</t>
  </si>
  <si>
    <t>страхование автотранспорта</t>
  </si>
  <si>
    <t xml:space="preserve">Расположение:                                                           Отдельно стоящее охраняемое офисное помещение, расположенное в центре города Усть-Каменогорск, в 100% чистовой отделки готовой к эксплуатации.        
Требование к площади:
Общая площадь  не менее 450 кв.м.
Требования к коммуникациям:
Международная телефонная связь, парковочные места для служебного транспорта. Выделенная интернет-линия, локальная сеть на 50 (пятьдесят) рабочих мест.
Требования к коммунальным услугам:
Электроснабжение - централизованное;
Водоснабжение – централизованное;
Канализация – централизованное;
Центральная система отопления.
</t>
  </si>
  <si>
    <t xml:space="preserve">в течении 5 рабочих дней, с момента внесения 100% предоплаты </t>
  </si>
  <si>
    <t>Бензин АИ-92 по талонной системе  (срок действия талонов 3 месяца)</t>
  </si>
  <si>
    <t>Закуп ГСМ по карточной системе (срок действия талонов 3 месяца)</t>
  </si>
  <si>
    <t>в течении 5 календарных дней с момента заключения договора</t>
  </si>
  <si>
    <t>в течении года по мере необходимости</t>
  </si>
  <si>
    <t>в течении 20 рабочих дней с момента заключения договора.</t>
  </si>
  <si>
    <t>вода "Нежная" 19,8л, бутыль п/эт 210 шт</t>
  </si>
  <si>
    <t>Видеокарта</t>
  </si>
  <si>
    <t>Блок питания</t>
  </si>
  <si>
    <t>Заправка кондиционеров в колличестве 15 шт</t>
  </si>
  <si>
    <t>Системный блок</t>
  </si>
  <si>
    <t>Принтеры</t>
  </si>
  <si>
    <t>Кондиционер</t>
  </si>
  <si>
    <t>Пакет программ MS Office</t>
  </si>
  <si>
    <t>сейф  ASM 46 KL                                                 шкаф архивный металлический. Предназначен для хранения архивов, офисной доукментации</t>
  </si>
  <si>
    <t>сейф  FRS 49 KL для ценных бумаг</t>
  </si>
  <si>
    <t>Shevrolet NIVA</t>
  </si>
  <si>
    <t>Кресло выполнено из кожи. Модель оснащена механизмом "Мультиблок", кресло комлектуется с подлокотниками. Высота спинки 640 мм. Подлокотник и крестовина - хром</t>
  </si>
  <si>
    <t>30 календарных дней, с  момента заключения договора</t>
  </si>
  <si>
    <t>15 календарных дней, с  момента заключения договора</t>
  </si>
  <si>
    <t>в течение года 31.12.2015 г</t>
  </si>
  <si>
    <t xml:space="preserve">Юридические и другие консультационные услуги, </t>
  </si>
  <si>
    <t>отправка писем, бандеролей и прочее</t>
  </si>
  <si>
    <t>в течении 15 рабочих дней, с момента заключения договора</t>
  </si>
  <si>
    <t>содержание основных средств и обеспечение инфраструктурой индустриальных зон</t>
  </si>
  <si>
    <t>в течении 20 рабочих дней, с момента заключения договора</t>
  </si>
  <si>
    <t>100</t>
  </si>
  <si>
    <t>твердое, 3 группы, 65%, ГОСТ 30266-95,0,200 грамм ГОСТ 30266-96 не более 65% не содержит отдушек и красителей не вызывает раздражение кожи</t>
  </si>
  <si>
    <t>Мыло хозяйственное</t>
  </si>
  <si>
    <t xml:space="preserve">Охрана ЗРБ "Өндіріс" в г. Семей;                                 Охрана ЗРБ " Өркен-КШТ " в г. Усть-Каменогорск;                                                  Охрана ЗРБ " Өркен-Каменный                карьер " в Глубоковском районе;                                  Охрана ЗРБ в Усть-Каменогорск по ул. Машиностроителей           35040 пост/час </t>
  </si>
  <si>
    <t xml:space="preserve"> ТО картриджа, удаление остатков отработанного тонера, заправка новым тонером - Q 2612A, 728А,436 А, 285А</t>
  </si>
  <si>
    <t>Включает в себя разборку картриджа, замену печатающего вала, чистка, смазка, сборка картриджа</t>
  </si>
  <si>
    <t>Диагностика и компонентный ремонт КМА, замена неисправных частей</t>
  </si>
  <si>
    <t>Ремонт блока питания, ремонт платы расширения</t>
  </si>
  <si>
    <t>Ремонт блока питания, ремонт термоголовки, ремонт материнской платы</t>
  </si>
  <si>
    <t>Комплексное обслуживание ноутбука, включая антивирусную профилактику, обновление программного обеспечения, обслуживание рабочего места локальной сети и доступа к Интернету</t>
  </si>
  <si>
    <t xml:space="preserve">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МФУ НР1319 жөндеу </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</si>
  <si>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МФУ НР1212 жөндеу</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</si>
  <si>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М4430</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</si>
  <si>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М4410</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</si>
  <si>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HP PRO 200 color</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</si>
  <si>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LJ PRO M 1132</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</si>
  <si>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Color Laser Jet CM1312</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</si>
  <si>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Принтер 3/1</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</si>
  <si>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HP 1020;1102</t>
  </si>
  <si>
    <t>Диагностика и компонентный ремонт КМА, замена неисправных частей;            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t>
  </si>
  <si>
    <t>Осмотр диагностика узлов и отдельных частей оборудования, очистка деталей</t>
  </si>
  <si>
    <t>Включает разборку узла проявки, замена термопленки, смазка, сборка, регулировка</t>
  </si>
  <si>
    <t>Код товара, работы, услуги (в соответствии с КТРУ)</t>
  </si>
  <si>
    <t>33.12.29.22.00.00.00</t>
  </si>
  <si>
    <t>Ремонт и техническое обслуживание машин специального назначения</t>
  </si>
  <si>
    <t>95.11.10.15.00.00.00</t>
  </si>
  <si>
    <t>Ремонт и обслуживание принтеров</t>
  </si>
  <si>
    <t>Ремонт и техническое обслуживание принтеров (диагностика, чистка, замена лент, смазка и др.)</t>
  </si>
  <si>
    <t>95.11.10.15.12.00.00</t>
  </si>
  <si>
    <t>Заправка картриджей</t>
  </si>
  <si>
    <t>Работы по заправке картриджей с целью дальнейшей эксплуатации</t>
  </si>
  <si>
    <t>95.11.10.29.00.00.00</t>
  </si>
  <si>
    <t>Ремонт и обслуживание копировальной техники</t>
  </si>
  <si>
    <t>Ремонт и техническое обслуживание копировальной техники (диагностика, чистка, смазка, ремонт), включая замену комплектующих частей</t>
  </si>
  <si>
    <t>95.11.10.11.00.00.00</t>
  </si>
  <si>
    <t>Ремонт и обслуживание лаптопов (ноутбуков)</t>
  </si>
  <si>
    <t>Ремонт и техническое обслуживание лаптопов (ноутбуков)</t>
  </si>
  <si>
    <t>95.22.10.14.00.00.00</t>
  </si>
  <si>
    <t>Ремонт и обслуживание кондиционеров бытовых</t>
  </si>
  <si>
    <t>Ремонт и техническое обслуживание кондиционеров бытовых</t>
  </si>
  <si>
    <t>26.20.40.00.00.00.31.10.1</t>
  </si>
  <si>
    <t>Клавиатура</t>
  </si>
  <si>
    <t>Жесткий диск</t>
  </si>
  <si>
    <t>26.51.32.12.12.13.11.10.1</t>
  </si>
  <si>
    <t>Калькулятор</t>
  </si>
  <si>
    <t>Дисковый.</t>
  </si>
  <si>
    <t>25.99.23.00.00.11.11.10.1</t>
  </si>
  <si>
    <t>Скрепка</t>
  </si>
  <si>
    <t>Скрепки для бумаг. Размер 22 мм</t>
  </si>
  <si>
    <t>25.99.23.00.00.11.15.10.1</t>
  </si>
  <si>
    <t>Дырокол</t>
  </si>
  <si>
    <t>механическое устройство для пробивания отверстий в бумаге</t>
  </si>
  <si>
    <t>32.99.80.00.00.00.00.10.1</t>
  </si>
  <si>
    <t>Скотч</t>
  </si>
  <si>
    <t>широкий, свыше 3 см</t>
  </si>
  <si>
    <t>32.30.15.00.00.00.21.97.1</t>
  </si>
  <si>
    <t>Корзина</t>
  </si>
  <si>
    <t>для теннисных мячей, пластмассовая</t>
  </si>
  <si>
    <t>22.29.25.00.00.00.21.10.1</t>
  </si>
  <si>
    <t>Карандаш</t>
  </si>
  <si>
    <t>Карандаш автоматический, толщина стержня 0,5 мм</t>
  </si>
  <si>
    <t>22.29.25.00.00.00.20.10.1</t>
  </si>
  <si>
    <t>Ручка</t>
  </si>
  <si>
    <t>Ручка пластиковая гелевая</t>
  </si>
  <si>
    <t>22.29.25.00.00.00.28.10.1</t>
  </si>
  <si>
    <t>Файл-уголок</t>
  </si>
  <si>
    <t>формат А4</t>
  </si>
  <si>
    <t>25.99.23.00.00.11.18.10.1</t>
  </si>
  <si>
    <t>Степлер</t>
  </si>
  <si>
    <t>устройство для оперативного скрепления листов металлическими скобами</t>
  </si>
  <si>
    <t>25.99.23.00.00.11.13.10.1</t>
  </si>
  <si>
    <t>Антистеплер</t>
  </si>
  <si>
    <t>устройство для вытаскивания скоб от степлера. Устройство состоит из двух противостоящих клинов на оси.6</t>
  </si>
  <si>
    <t>25.99.23.00.00.10.11.10.1</t>
  </si>
  <si>
    <t>Скоба</t>
  </si>
  <si>
    <t>Скобы проволочные для канцелярских целей</t>
  </si>
  <si>
    <t>25.99.23.00.00.10.11.10.2</t>
  </si>
  <si>
    <t>25.99.23.00.00.10.11.10.3</t>
  </si>
  <si>
    <t>Обложка</t>
  </si>
  <si>
    <t>15.12.12.00.00.00.44.40.1</t>
  </si>
  <si>
    <t>с лицевой поверхностью из картона</t>
  </si>
  <si>
    <t>17.23.12.10.00.00.00.85.1</t>
  </si>
  <si>
    <t>Конверт</t>
  </si>
  <si>
    <t>почтовый, АЗ</t>
  </si>
  <si>
    <t>17.23.12.10.00.00.00.10.1</t>
  </si>
  <si>
    <t>Конверты</t>
  </si>
  <si>
    <t>формат Евро, Е65 (110 х 220 мм)</t>
  </si>
  <si>
    <t>17.23.12.30.00.00.00.01.1</t>
  </si>
  <si>
    <t>Бумага для заметок</t>
  </si>
  <si>
    <t>из белой бумаги (блок из бумаг для заметок)</t>
  </si>
  <si>
    <t>17.23.12.30.00.00.00.10.1</t>
  </si>
  <si>
    <t>Формат блока 9х9 см</t>
  </si>
  <si>
    <t>17.23.12.30.00.00.00.15.1</t>
  </si>
  <si>
    <t>с липким краем, 3,5*5</t>
  </si>
  <si>
    <t>19.20.21.00.00.00.11.40.1</t>
  </si>
  <si>
    <t>Бензин</t>
  </si>
  <si>
    <t>неэтилированный и этилированный, произведенный для двигателей с искровым зажиганием: АИ-92</t>
  </si>
  <si>
    <t>19.20.21.00.00.00.11.40.2</t>
  </si>
  <si>
    <t>20.59.43.00.00.20.10.10.1</t>
  </si>
  <si>
    <t>Охлаждающая жидкость (антифриз, тосол)</t>
  </si>
  <si>
    <t>Температура начала замерзания не выше -35 °С, при разбавлении дистиллированной водой в объемном соотношении 1:1</t>
  </si>
  <si>
    <t>17.23.13.60.00.00.00.70.1</t>
  </si>
  <si>
    <t>скоросшиватель картонный , глянцевый</t>
  </si>
  <si>
    <t>26.51.45.00.00.00.07.10.1</t>
  </si>
  <si>
    <t>Регистратор</t>
  </si>
  <si>
    <t>показателей качества электроэнергии</t>
  </si>
  <si>
    <t>22.29.25.00.00.00.18.29.1</t>
  </si>
  <si>
    <t>Папка</t>
  </si>
  <si>
    <t xml:space="preserve">Папка пластиковая 30 вкладышей </t>
  </si>
  <si>
    <t>22.29.25.00.00.00.18.31.1</t>
  </si>
  <si>
    <t>Папка пластиковая 60 вкладышей</t>
  </si>
  <si>
    <t>17.12.13.40.13.00.00.50.1</t>
  </si>
  <si>
    <t>Бумага</t>
  </si>
  <si>
    <t>формат А3, плотность 90г/м2, 420мм</t>
  </si>
  <si>
    <t>17.12.13.40.13.00.00.10.1</t>
  </si>
  <si>
    <t>формат А4, плотность 90г/м2, 21х29,5 см</t>
  </si>
  <si>
    <t>17.12.13.20.00.00.00.50.2</t>
  </si>
  <si>
    <t>для факса, факсовые ролики, белый, плотность 80г/кв.м, масса 1кв.м 80г, ширина 210мм, диаметр 800мм, температура 18-25С</t>
  </si>
  <si>
    <t>17.23.13.60.00.00.00.10.1</t>
  </si>
  <si>
    <t>Материал немелованный картон 370 грамм, 220x230x40мм, формат А5</t>
  </si>
  <si>
    <t>17.23.12.30.00.00.00.70.1</t>
  </si>
  <si>
    <t>Стикеры</t>
  </si>
  <si>
    <t>с липким краем, для заметок</t>
  </si>
  <si>
    <t>22.29.25.00.00.00.16.10.1</t>
  </si>
  <si>
    <t>Линейка</t>
  </si>
  <si>
    <t xml:space="preserve">Линейка пластмассовая 16 см с многоцветным рисунком </t>
  </si>
  <si>
    <t>17.23.12.40.00.00.00.20.1</t>
  </si>
  <si>
    <t>Формат А5</t>
  </si>
  <si>
    <t>17.23.12.50.00.00.00.10.1</t>
  </si>
  <si>
    <t>формат А4, недатированный</t>
  </si>
  <si>
    <t>32.99.81.00.00.10.10.14.1</t>
  </si>
  <si>
    <t>Корректирующая ручка</t>
  </si>
  <si>
    <t>17.23.13.80.00.00.50.14.1</t>
  </si>
  <si>
    <t>Тетрадь</t>
  </si>
  <si>
    <t>20.52.10.00.00.00.09.01.1</t>
  </si>
  <si>
    <t>Клей</t>
  </si>
  <si>
    <t>Клей канцелярский - карандаш</t>
  </si>
  <si>
    <t>22.29.25.00.00.00.24.10.1</t>
  </si>
  <si>
    <t>Ножницы</t>
  </si>
  <si>
    <t>Ножницы с пластиковой ручкой, длина 10 см</t>
  </si>
  <si>
    <t>22.29.25.00.00.00.24.17.1</t>
  </si>
  <si>
    <t>Ножницы с пластиковой ручкой, длина 17 см</t>
  </si>
  <si>
    <t>32.99.61.00.00.00.11.01.1</t>
  </si>
  <si>
    <t>Набор акссесуаров</t>
  </si>
  <si>
    <t>визитница, брелок</t>
  </si>
  <si>
    <t>13.92.29.00.00.00.40.10.1</t>
  </si>
  <si>
    <t xml:space="preserve">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t>
  </si>
  <si>
    <t>13.92.29.00.00.00.30.10.1</t>
  </si>
  <si>
    <t>Тряпка для удаления пыли</t>
  </si>
  <si>
    <t>Тряпки тканые для удаления пыли</t>
  </si>
  <si>
    <t>13.92.29.00.00.00.30.30.1</t>
  </si>
  <si>
    <t>Тряпки нетканые для удаления пыли</t>
  </si>
  <si>
    <t>20.41.31.00.00.10.10.10.1</t>
  </si>
  <si>
    <t>Мыло туалетное</t>
  </si>
  <si>
    <t>"твердое, марки ""Нейтральное"" (Н), ГОСТ 28546-2002"</t>
  </si>
  <si>
    <t>20.41.31.00.00.10.20.10.1</t>
  </si>
  <si>
    <t>твердое, 1 группы, 72%, ГОСТ 30266-95</t>
  </si>
  <si>
    <t>20.41.44.00.00.00.00.10.1</t>
  </si>
  <si>
    <t>Чистящее средство</t>
  </si>
  <si>
    <t>против ржавчины</t>
  </si>
  <si>
    <t>25.72.11.00.00.12.14.10.1</t>
  </si>
  <si>
    <t>Замок</t>
  </si>
  <si>
    <t>Замки врезные</t>
  </si>
  <si>
    <t>26.20.40.00.00.00.11.10.1</t>
  </si>
  <si>
    <t>стандарт АTХ 450-600 Вт</t>
  </si>
  <si>
    <t>26.12.20.00.00.31.11.10.1</t>
  </si>
  <si>
    <t>для машин по автоматической обработке данных, внутренняя, интерфейс - ISA, 10-мегабитная, содержит разъем 8С8Р (RJ-45), предусматривает подключение только с помощью витой пары.</t>
  </si>
  <si>
    <t>Накопитель</t>
  </si>
  <si>
    <t>26.12.20.00.00.21.11.11.1</t>
  </si>
  <si>
    <t>Чипсет  - ATI, разрядность шины памяти - 32 бит, объем памяти - 32 Мб</t>
  </si>
  <si>
    <t>26.20.17.00.01.11.11.10.1</t>
  </si>
  <si>
    <t>Монитор</t>
  </si>
  <si>
    <t>26.20.16.01.11.11.11.10.1</t>
  </si>
  <si>
    <t>Принтер</t>
  </si>
  <si>
    <t>28.25.12.00.00.00.14.15.1</t>
  </si>
  <si>
    <t>32.99.61.00.00.00.30.10.1</t>
  </si>
  <si>
    <t>Программное обеспечение</t>
  </si>
  <si>
    <t>Программный  продукт для введения бухгалтерского учета</t>
  </si>
  <si>
    <t>32.99.61.00.00.00.30.30.1</t>
  </si>
  <si>
    <t>Программный продукт - система автоматизации документооборота</t>
  </si>
  <si>
    <t>30.92.20.00.00.00.00.10.1</t>
  </si>
  <si>
    <t>Кресло-каталка</t>
  </si>
  <si>
    <t>каркас из стального профиля и имеют складную конструкцию.оборудованы двумя стояночными тормозами Длина до 950 мм,ширина до 700 мм,высота до 1500 мм.</t>
  </si>
  <si>
    <t>31.01.11.00.00.00.04.07.1</t>
  </si>
  <si>
    <t>Шкаф</t>
  </si>
  <si>
    <t>металлический, серверный, для размещений компьютерного оборудования</t>
  </si>
  <si>
    <t>31.01.11.00.00.00.02.01.1</t>
  </si>
  <si>
    <t>Шкаф металлический архивный с замком.</t>
  </si>
  <si>
    <t>29.10.20.00.00.00.10.11.1</t>
  </si>
  <si>
    <t>Автомобиль легковой</t>
  </si>
  <si>
    <t xml:space="preserve">класса А, малогабаритные, улучшенной комлпектации, системы безопасности ABS,SRS,ГУР,ПЭП,кондиционер,центральный замок,регулировка угла наклона рулевой колонки, длина не превышает 3,6 м, ширина — 1,6 м. </t>
  </si>
  <si>
    <t>17.23.12.80.00.00.00.20.1</t>
  </si>
  <si>
    <t>Календарь</t>
  </si>
  <si>
    <t>настольный</t>
  </si>
  <si>
    <t>69.10.16.10.00.00.00</t>
  </si>
  <si>
    <t>Услуги нотариальные</t>
  </si>
  <si>
    <t>Услуги нотариальные, связанные с нотариальным оформлением (заверением) документов</t>
  </si>
  <si>
    <t>22.29.25.00.00.00.19.12.2</t>
  </si>
  <si>
    <t>Маркер</t>
  </si>
  <si>
    <t>Маркер пластиковый перманентный (нестираемый), тонкий наконечник 1мм</t>
  </si>
  <si>
    <t>19.20.29.00.00.00.11.54.1</t>
  </si>
  <si>
    <t>Масло моторное</t>
  </si>
  <si>
    <t xml:space="preserve">газокомпрессорное МС-20, кинематическая вязкость 20,5 мм2 /c при температуре 100°С, плотность при 20 °С не более 897 кг/м3 </t>
  </si>
  <si>
    <t>61.20.41.10.00.00.00</t>
  </si>
  <si>
    <t>Услуги по доступу к Интернету</t>
  </si>
  <si>
    <t>Услуги по доступу к Интернету узкополосному по сетям беспроводным</t>
  </si>
  <si>
    <t>61.20.42.10.00.00.00</t>
  </si>
  <si>
    <t xml:space="preserve">Услуги по доступу к Интернету широкополосному по сетям беспроводным </t>
  </si>
  <si>
    <t>69.10.11.10.00.00.00</t>
  </si>
  <si>
    <t>Услуги юридические консультационные</t>
  </si>
  <si>
    <t>Услуги юридические консультационные  и услуги представительские, связанные с уголовным правом</t>
  </si>
  <si>
    <t>96.09.19.90.10.00.00</t>
  </si>
  <si>
    <t>Услуги представительские</t>
  </si>
  <si>
    <t>Услуги, связанные с представительскими расходами</t>
  </si>
  <si>
    <t>26.20.40.00.00.00.41.10.1</t>
  </si>
  <si>
    <t>32.99.16.00.00.00.12.90.1</t>
  </si>
  <si>
    <t>Штемпельная подушка</t>
  </si>
  <si>
    <t>Подушка   для печатей, штампов</t>
  </si>
  <si>
    <t>25.73.60.00.00.13.11.01.1</t>
  </si>
  <si>
    <t>Зажим</t>
  </si>
  <si>
    <t>без  колпачка, размер 34 мм</t>
  </si>
  <si>
    <t>25.73.60.00.00.13.11.02.1</t>
  </si>
  <si>
    <t>без  колпачка, размер 39 мм</t>
  </si>
  <si>
    <t>22.29.25.00.00.00.11.10.1</t>
  </si>
  <si>
    <t>Лоток</t>
  </si>
  <si>
    <t>Лоток для бумаг вертикальный из пластмассы</t>
  </si>
  <si>
    <t>22.29.25.00.00.00.11.30.1</t>
  </si>
  <si>
    <t>Лоток вертикально-горизонтальный трехсекционный</t>
  </si>
  <si>
    <t>25.73.60.00.00.14.10.01.1</t>
  </si>
  <si>
    <t>металлический зажим (прищепка) для фиксации или временного соединения</t>
  </si>
  <si>
    <t>85.59.13.31.00.00.00</t>
  </si>
  <si>
    <t>Услуги по внеплановым семинарам</t>
  </si>
  <si>
    <t>внеплановые семинары</t>
  </si>
  <si>
    <t>74.30.11.10.05.00.00</t>
  </si>
  <si>
    <t>Услуги по устному и письменному переводу</t>
  </si>
  <si>
    <t>59.20.11.10.00.00.00</t>
  </si>
  <si>
    <t>Услуги по звукозаписи</t>
  </si>
  <si>
    <t>услуги по звукозаписи</t>
  </si>
  <si>
    <t>53.10.11.30.12.00.00</t>
  </si>
  <si>
    <t>Услуги по подписке на периодические издания</t>
  </si>
  <si>
    <t>Услуги по подписке на газеты и журналы</t>
  </si>
  <si>
    <t>53.10.11.30.20.00.00</t>
  </si>
  <si>
    <t>Услуги по подписке на другие периодические издания</t>
  </si>
  <si>
    <t>53.10.11.30.10.00.00</t>
  </si>
  <si>
    <t>Услуги по подписке на газеты</t>
  </si>
  <si>
    <t>53.10.12.20.10.00.00</t>
  </si>
  <si>
    <t>Услуги почтовые внутри страны</t>
  </si>
  <si>
    <t>58.11.41.14.00.00.00</t>
  </si>
  <si>
    <t>Услуги по продаже места для размещения рекламных объявлений в книгах печатных на форзаце</t>
  </si>
  <si>
    <t>Услуги по продаже места для размещения рекламных объявлений (прямая реклама) в книгах печатных на форзаце - развороте между книжным блоком и переплетом</t>
  </si>
  <si>
    <t>63.11.12.30.00.00.00</t>
  </si>
  <si>
    <t>Услуги по поддержке дизайна сайтов</t>
  </si>
  <si>
    <t>Услуги по внесению изменений в дизайн сайта в сторону улучшения его внешнего вида.</t>
  </si>
  <si>
    <t>66.21.10.00.00.00.01</t>
  </si>
  <si>
    <t>Услуги по оценке риска и ущерба</t>
  </si>
  <si>
    <t>94.12.10.12.00.00.00</t>
  </si>
  <si>
    <t>Услуги бухгалтерских ассоциаций</t>
  </si>
  <si>
    <t>33.14.19.18.00.00.00</t>
  </si>
  <si>
    <t>73.11.19.10.00.00.00</t>
  </si>
  <si>
    <t>Услуги по нанесению логотипа на имиджевую продукцию</t>
  </si>
  <si>
    <t>61.10.11.06.01.00.00</t>
  </si>
  <si>
    <t>Услуги телефонной связи</t>
  </si>
  <si>
    <t>Услуги фиксированной местной, междугородней, международной телефонной связи  - доступ и пользование</t>
  </si>
  <si>
    <t>61.10.12.01.02.00.00</t>
  </si>
  <si>
    <t>Услуги телефонные фиксированные</t>
  </si>
  <si>
    <t>Услуги телефонные фиксированные с функцией передачи текстовых телефонных сообщений</t>
  </si>
  <si>
    <t>61.10.20.03.00.00.00</t>
  </si>
  <si>
    <t>Услуги управления кабельными системами распределения</t>
  </si>
  <si>
    <t>Услуги управления кабельными системами распределения для передачи данных</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</si>
  <si>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</si>
  <si>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</si>
  <si>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</si>
  <si>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</si>
  <si>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</si>
  <si>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</si>
  <si>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17.23.13.80.00.00.10.12.1</t>
  </si>
  <si>
    <t>из мелованного картона, плотностью от 250 до 300 г/м2, формат А4</t>
  </si>
  <si>
    <t>17.23.13.10.00.00.00.03.1</t>
  </si>
  <si>
    <t>Журнал регистрации приходных и расходных кассовых документов</t>
  </si>
  <si>
    <t>70.22.30.40.00.00.00</t>
  </si>
  <si>
    <t>Услуги аудита информационной безопасности</t>
  </si>
  <si>
    <t>Аудит информационной безопасности</t>
  </si>
  <si>
    <t>17.23.13.35.00.00.00.01.1</t>
  </si>
  <si>
    <t>"учёта вагонов, поврежденных и отремонтированных промышленными предпритиями, ВУ-16 ""Управление стат. учета и отчетности"", формат А4 книжная, 100 листов"</t>
  </si>
  <si>
    <t xml:space="preserve">Техническое обслуживание т/с:                                 
Chevrolet Captiva
Skoda Superb B6
</t>
  </si>
  <si>
    <t xml:space="preserve">Техническое обслуживание т/с:                                 
Chevrolet Captiva
Skoda Superb B6                       ТО-2
</t>
  </si>
  <si>
    <t>в течение 10 рабочих дней с момента заключения Договора.</t>
  </si>
  <si>
    <t>Установка магнитолы с камерой заднего вида на авто</t>
  </si>
  <si>
    <t>Заправка цветного картриджа, ТО картриджа, удаление остатков отработанного тонера, заправка новым тонером 131 А, 211А,212А,213А, с заменой чипа</t>
  </si>
  <si>
    <t xml:space="preserve">Аренда гаража  г. Усть-Каменогорск </t>
  </si>
  <si>
    <t>до 31.12.2015 г</t>
  </si>
  <si>
    <t xml:space="preserve"> до 01.02.2015 г</t>
  </si>
  <si>
    <t xml:space="preserve"> до 31.12.2015 г</t>
  </si>
  <si>
    <t>до 01.02.2015 г</t>
  </si>
  <si>
    <t>услуги регистратора</t>
  </si>
  <si>
    <t>услуги по оформлению документов</t>
  </si>
  <si>
    <t>услуги по оформлению транспорта</t>
  </si>
  <si>
    <t>услуги оценки транспорта</t>
  </si>
  <si>
    <t>услуги оценки бизнеса</t>
  </si>
  <si>
    <t>Работы земельно кадастровые</t>
  </si>
  <si>
    <t>Семинары, повышение квалификации (Баширова Г.А.)</t>
  </si>
  <si>
    <t>Изготовление банера 3*6, монтаж-демонтаж, дизайн, широкоформатная печать, в кол-ве 4 шт</t>
  </si>
  <si>
    <t>Услуги по аренде  баннера на рекламных конструкциях</t>
  </si>
  <si>
    <t>Изготовление презентационных альбомов ,формат А4, А5, переплет двухсторонний, с пружиной,  в кол-ве  60 шт</t>
  </si>
  <si>
    <t>Изготовление, разаработка дизайна блокнотов с логотипом СПК,  в кол-ве 50 шт.</t>
  </si>
  <si>
    <t>Изготовление, разаработка дизайна ручек с логотипом СПК,  в кол-ве 50 шт.</t>
  </si>
  <si>
    <t>Оформление дисков с коробочкой и печатью логотипа СПК и информация о ролике в кол-ве 50 шт</t>
  </si>
  <si>
    <t>Компьютер</t>
  </si>
  <si>
    <t>Компьютер Intel Core i3-4130 (3.40GHz)\Сист. плата ASRock B85M-DGS\Память Crucial 4Gb DDR3 1600MHz\Жесткий диск 500Gb\DVD-RW    SH-S224 SATA\Блок питания AeroCool VX-400\Корпус ATX Midi Tower SCS-QH-638\Клавиатура DLK-3100 USB\Мышь DLM-388 USB</t>
  </si>
  <si>
    <t xml:space="preserve">19'5  200V4LSB/01; Тип ЖК-монитор, широкоформатный
Диагональ 19.5"
Разрешение 1600x900 (16:9)
Тип ЖК-матрицы TFT TN
Подсветка WLED; Шаг точки по горизонтали 0.27 мм
Шаг точки по вертикали 0.27 мм
Яркость 250 кд/м2
Контрастность 1000:1
Динамическая контрастность 10000000:1
Время отклика 5 мс
Область обзора по горизонтали: 170°; по вертикали: 160°
Максимальное количество цветов 16.7 млн. Частота обновления строк: 30-83 кГц; кадров: 56-75 Гц
Входы DVI-D (HDCP), VGA (D-Sub) Блок питания встроенный
Потребляемая мощность при работе: 15 Вт, в режиме ожидания: 0.50 Вт, в спящем режиме: 0.50 Вт
</t>
  </si>
  <si>
    <t>Принтер LBP-6030;  ч/б лазерная печать, до 18 стр/мин., максимальный формат печати A4 (210 × 297 мм)</t>
  </si>
  <si>
    <t>Многофункциональное устройство</t>
  </si>
  <si>
    <t xml:space="preserve">МФУ MF4730; Компактное монохромное лазерное МФУ: печать, копирование и сканирование 
устройство автоматической подачи документов на 35 листов 
</t>
  </si>
  <si>
    <t xml:space="preserve">КХ-ТG5511CA;                             АОН, Caller ID (журнал на 50 вызовов)¹
• Спикерфон на трубке
• Голосовой АОН¹
• Телефонный справочник (100 записей)
• Копирование записей телефонного справочника*
• Полифонические мелодии звонка
• Кириллица на дисплее
• Время / дата на дисплее
• Повторный набор номера
• Возможность подключения дополнительных трубок
• До 18 ч в режиме разговора
• До 170 ч в режиме ожидания
</t>
  </si>
  <si>
    <t>Магнитола  CHR-3131 CH</t>
  </si>
  <si>
    <t xml:space="preserve">Технические характеристики магнитолы CHEVROLET Captiva Intro CHR-3131 CH:
•    Тип экрана: 7” сенсорный, высокого разрешения, 16:9
•    Разрешение экрана: 800х480 пикселей
•    Чтение дисков DVD, DVD-R/+R, DVD-RW/+RW, VCD, CD, CD-R/RW
•    Поддерживаемые видеоформаты: MPEG1/2, MPEG4, WMV
•    Поддерживаемые аудиоформаты: WMA, MP3, WAVE
•    Поддерживаемые файлы: JPEG/GIF/BMP/PNG/DOC/PDF/PPS/XLS/TXT
•    Прослушивание музыки во время работы GPS
•    Встроенный Bluetooth адаптер
•    Встроенный GPS приемник
•    Встроенная навигация: Navitel 5.0 (лицензия) + поддержка получения информации о пробках
•    Аудио тюнер: AM/FM с функцией RDS
•    Внешний аналоговый ТВ-тюнер комплекте (PAL./SECAM)
•    Цифровой ТВ тюнер Intro DTV-09 (опционально)
•    Управление с кнопок рулевого колеса
•    Отдельный выход на сабвуфер есть (модель Intro INT-801SW)
•    Возможность подключения дополнительных мониторов, внешнего источника A/V сигнала есть
•    Поддержка USB, SD, MMS
•    Возможность выхода в интернет при подключении 3G-modem (опционально)
•    Прямое управление iPod
•    Фотоальбом, заметки, игры, часы и календарь
•    ОС: Windows CE 6.0 (Двухъядерный процессор 624 МГц)
Комплектация:
•    Головное устройство
•    GPS антенна на магнитной основе
•    Кабель подключения iPod
•    Комплект кабелей для подключения к электропроводке автомобиля
•    SD карта с предустановленной навигацией
•    Пульт дистанционного управления
•    Стилус
•    Руководство пользователя
</t>
  </si>
  <si>
    <t>10 календарных дней, с  момента заключения договора</t>
  </si>
  <si>
    <t xml:space="preserve">Штатная видеокамера заднего обзора  Incar VDC-070 
Технические характеристики:
Основные
- Тип камеры: Модельная 
- Изображение картинки: Цветная 
- Тип передачи сигнала: Проводной  
- Угол обзора камеры: 170.0 (град.) 
- Линии разметки: Да 
Матрица
- Тип матрицы: CMOS 
- Физический размер матрицы: 1/3"
Дополнительные характеристики
  -  Максимальная рабочая температура: 65.0 (град.) 
  -  Минимальная рабочая температура: -40.0 (град.)
Дополнительные характеристики
- Количество пикселей: 628*582 
- Разрешение: 480 ТВ линий 
Система: NTSC
</t>
  </si>
  <si>
    <t>Камера заднего вида  VDC-070 для Chevrolet</t>
  </si>
  <si>
    <t>Программное обеспечение Office Home and Business 2013 32/64 RU Kazakhstan Only EM DVD No Skype</t>
  </si>
  <si>
    <t>Программное обеспечение Win Home Basic 7 32-bit Russian CIS and Georgia 1pk DSP OEI DVD</t>
  </si>
  <si>
    <t>Тонер картридж NPG-28</t>
  </si>
  <si>
    <t>Тонер картридж KX-FAT 411</t>
  </si>
  <si>
    <t>Фильтр сетевой</t>
  </si>
  <si>
    <t>Картридж   436 А</t>
  </si>
  <si>
    <t>Картридж 2612 А</t>
  </si>
  <si>
    <t>Картридж  285 А</t>
  </si>
  <si>
    <t>Картридж 728 А</t>
  </si>
  <si>
    <t>Манипулятор</t>
  </si>
  <si>
    <t xml:space="preserve">Модуль памяти </t>
  </si>
  <si>
    <t>Вентилятор для процессора</t>
  </si>
  <si>
    <t>DVD-привод</t>
  </si>
  <si>
    <t>Тонер -картридж NPG-28 для аппаратов Сanon IR-2016/2020 оригинал</t>
  </si>
  <si>
    <t xml:space="preserve"> 16 а защита от перегрузок 5-6 м оригинал</t>
  </si>
  <si>
    <t>Картридж 436 А оригинал, ресурс 1500</t>
  </si>
  <si>
    <t>Картридж 2612 А оригинал, ресурс 1500</t>
  </si>
  <si>
    <t>Картридж 285 А оригинал, ресурс 1500</t>
  </si>
  <si>
    <t>Картридж 728 А оригинал, ресурс 1500</t>
  </si>
  <si>
    <t>Системная плата  2x DDR3 DIMM 1XPCI-E x16, IxPCI-Ex1, 2xSATA3, 2xSATA 2, 2x USB 3.0, 2x USB2.0</t>
  </si>
  <si>
    <t>Flash-накопитель 2.0 16 Gb накопитель внешний</t>
  </si>
  <si>
    <t>USB,  PS/2</t>
  </si>
  <si>
    <t>Мультимедийная с дополнительными клавишами USB , PS/2</t>
  </si>
  <si>
    <t>Модуль памяти 4Gb, внутренний</t>
  </si>
  <si>
    <t>Внутренний формат 3,5 дюйма, емкость 1 Т</t>
  </si>
  <si>
    <t>Вентилятор для процессора кулер</t>
  </si>
  <si>
    <t>Беспроводной маршрутизатор 150 Mbps Wireless N Router</t>
  </si>
  <si>
    <t>Для записи и чтения дисков</t>
  </si>
  <si>
    <t>ГОСТ Р 52354-2005 СТ РК ИСО 9001-2001 белая двухслойная в рулона по 150+/- 1 м. ширина 90 мм., в упаковке 10 шт.</t>
  </si>
  <si>
    <t>Белые однослойные салфетки из 100% целлюлозы, отлично подходят для сервировки. Представлены в двух вариациях тиснения. Размер в развёрнутом виде - 24*24см, в сложенном - 12*12см. в пачке 100 штук.  в упаковке 10 шт</t>
  </si>
  <si>
    <t>трикотажные, пропитанные ПВХ, хлопчатобумажные,  ПХВ, ГОСТ 12.4.010-75-хлопок 100% с точетным покрытием армированная нить 48 гр.</t>
  </si>
  <si>
    <t>100% хлопок состоит из предметов одежды непригодных к носке, с удаленной фурнитурой и воротниками, содержит катон и трикотаж хб.</t>
  </si>
  <si>
    <t>густое гелеобразное универсальное средство для чистки унитазов, уничтожает микробы, грибок, неприятные запахи, для мытья унитазов, раковин, кафеля, полов и раб поверхностей, 600 гр.</t>
  </si>
  <si>
    <t xml:space="preserve">салфетка из полиэстера и микроволокна (две штуки в упаковке), размер 40*40, позволяет убирать без разводов любые типы поверхностей </t>
  </si>
  <si>
    <t>42х58 см; салфетка для пола, для поглощения большого количества воды и грязи. Состав - микроволокно 100%</t>
  </si>
  <si>
    <t>чистящий порошок, с хлоринолом, с дезинфицирующим средством, для чистки раковин, унитазов, кафеля, очищает трудно выводимые пятна, убивает микробы, мягкая упаковка</t>
  </si>
  <si>
    <t>Пластиковый флакон -1л.;</t>
  </si>
  <si>
    <t>Стальные, витые, 12-зубые, деревянный черенок</t>
  </si>
  <si>
    <t>Лопата</t>
  </si>
  <si>
    <t>Лопата штыковая ,285*210 мм, 1,6 мм, ГОСТ: 19596-87</t>
  </si>
  <si>
    <t xml:space="preserve">Лампы светодиодные </t>
  </si>
  <si>
    <t>Энергосберегающая лампа 26 Ватт/840 E 27</t>
  </si>
  <si>
    <t>Метелки с черенком</t>
  </si>
  <si>
    <t>уп</t>
  </si>
  <si>
    <t>Изготовление рекламных буклетов,  формат А4,   (дизайн 5 видов по 200 шт) глянцевая, плотность 130 гр</t>
  </si>
  <si>
    <t>Изготовление рекламных буклетов,  формат А4,   (дизайн 4 видов по 1000 шт), глянцевая, плотность 130 гр</t>
  </si>
  <si>
    <t>Изготовление ролапа (стенда) размер 170*90 см, с разработкой  дизайна  в кол-ве 10 шт .</t>
  </si>
  <si>
    <t>Изготовление, разработка стенда с кармашками для буклетов</t>
  </si>
  <si>
    <t>Изготовление корпоративных пакетов,ламинирование, дизайн,  формат А4,  в кол-ве 150 шт.</t>
  </si>
  <si>
    <t>Изготовление корпоративных пакетов, ,ламинирование, дизайн,  формат  А3, в кол-ве 150 шт.</t>
  </si>
  <si>
    <t>Комлпексная диагностика устройства с описанием его технического состояния;Составление акта технического состояния</t>
  </si>
  <si>
    <t>74.90.21.18.00.00.00</t>
  </si>
  <si>
    <t>Землеустроительные  и земельно-кадастровые работы</t>
  </si>
  <si>
    <t>43.13.10.18.00.00.00</t>
  </si>
  <si>
    <t>Работы по геологической разведке</t>
  </si>
  <si>
    <t>Комплекс работ по геологической разведке</t>
  </si>
  <si>
    <t xml:space="preserve">Геодезические работы по выполнению топографической съемки земельного участка </t>
  </si>
  <si>
    <t xml:space="preserve">Инженерно-геологические изыскания на участке </t>
  </si>
  <si>
    <t>71.12.32.11.00.00.00</t>
  </si>
  <si>
    <t>Работы по геодезическому изучению</t>
  </si>
  <si>
    <t>Работы по исследованию земной поверхности и граничащих почвенных слоев</t>
  </si>
  <si>
    <t>Техническое обслуживание и ремонт мини АТС</t>
  </si>
  <si>
    <t>45.20.24.20.00.00.00</t>
  </si>
  <si>
    <t>Работы по ремонту машин комплексные</t>
  </si>
  <si>
    <t>Комплекс работ по ремонту машин (приведение в исправность и замена запасных частей всех систем машины, послепродажный ремонт и обслуживание, и прочие работы по техническому обслуживанию )</t>
  </si>
  <si>
    <t>95.12.10.18.00.00.00</t>
  </si>
  <si>
    <t>Ремонт и обслуживание телефонных аппаратов</t>
  </si>
  <si>
    <t>45.20.24.12.00.00.00</t>
  </si>
  <si>
    <t>Услуги по диагностике автотранспорта специального или специализированного назначения</t>
  </si>
  <si>
    <t>45.20.30.10.10.00.00</t>
  </si>
  <si>
    <t>Услуги по мойке машин</t>
  </si>
  <si>
    <t>Комплекс услуг по мойке машин</t>
  </si>
  <si>
    <t>68.20.12.00.00.00.01</t>
  </si>
  <si>
    <t>Услуги по аренде офисных помещений</t>
  </si>
  <si>
    <t>Краткая  характеристика (описание товаров, работ и услуг)</t>
  </si>
  <si>
    <t>68.20.12.00.00.00.03</t>
  </si>
  <si>
    <t>Услуги по аренде гаража</t>
  </si>
  <si>
    <t xml:space="preserve">Ремонт, монтаж- демонтаж кондиционеров15 шт. </t>
  </si>
  <si>
    <t>73.11.11.10.00.00.00</t>
  </si>
  <si>
    <t>Услуги по созданию и размещению рекламы в средствах массовой информации</t>
  </si>
  <si>
    <t>62.02.30.45.00.00.00</t>
  </si>
  <si>
    <t>Услуги по сопровождению и технической поддержке информационной системы</t>
  </si>
  <si>
    <t>80.10.12.13.00.00.00</t>
  </si>
  <si>
    <t>Услуги по охране объектов производственных зданий</t>
  </si>
  <si>
    <t>Охрана объектов производственных зданий</t>
  </si>
  <si>
    <t>Прокат костюмов</t>
  </si>
  <si>
    <t>Услуги ателье</t>
  </si>
  <si>
    <t xml:space="preserve">Услуги по чистке ковров, ковровых дорожек и войлочных покрытий 
8-ми канатной юрты  
</t>
  </si>
  <si>
    <t>Изготовление имиджевых папок  (папки тонкие с логотипом), клише одноразовое, в кол-ве  100 шт., глянцевая , плотность 250 гр. формат А4,А3</t>
  </si>
  <si>
    <t>Изготовление открыток на меллованной бумаге с   оформлением в корпоративном стиле (калька, декоративные элементы), формат А4  в кол-ве  200 шт.</t>
  </si>
  <si>
    <t xml:space="preserve">Точилка </t>
  </si>
  <si>
    <t>Цена планируемая для закупки без учета НДС</t>
  </si>
  <si>
    <t>Сумма планируемая для закупки без учета НДС</t>
  </si>
  <si>
    <t>Сумма планируемая для закупки с учетом НДС</t>
  </si>
  <si>
    <t>июнь</t>
  </si>
  <si>
    <t>Услуги по очистке территории индустриальной зоны по ул. Машиностроителей</t>
  </si>
  <si>
    <t>Предоставления услуг хостинга</t>
  </si>
  <si>
    <t>Предоставления услуг домена</t>
  </si>
  <si>
    <t>Услуги по авторизации сайта</t>
  </si>
  <si>
    <t>Услуги по ведению системы реестров держателей ценных бумаг</t>
  </si>
  <si>
    <t>0</t>
  </si>
  <si>
    <t>Вода, канализация, отопление, электроэнергия, вывоз ТБО</t>
  </si>
  <si>
    <t>в течении  3-ех  календарных дней, с момента заключения договора.</t>
  </si>
  <si>
    <t>в течении  10-ти  календарных дней, с момента заключения договора.</t>
  </si>
  <si>
    <t>г. Усть-Каменогорск,   ул. Кирова,61</t>
  </si>
  <si>
    <t>г. Усть-Каменогорск,    ул. Кирова,61</t>
  </si>
  <si>
    <t>г. Усть-Каменогорск, ул. Кирова,61</t>
  </si>
  <si>
    <t>Бюллетень бухгалтера      12 комлпектов</t>
  </si>
  <si>
    <t>Конверт почтовый А-5</t>
  </si>
  <si>
    <t>А-5 ,229*162, С5010 почтовый</t>
  </si>
  <si>
    <t>Бумага для заметок с поставкой</t>
  </si>
  <si>
    <t>Журнал регистрации</t>
  </si>
  <si>
    <t xml:space="preserve">Журнал </t>
  </si>
  <si>
    <r>
      <t>Архивная папка для формата А4., 320x230x40мм, формат А4;</t>
    </r>
    <r>
      <rPr>
        <sz val="10.5"/>
        <color indexed="8"/>
        <rFont val="Times New Roman"/>
        <family val="1"/>
      </rPr>
      <t xml:space="preserve"> </t>
    </r>
    <r>
      <rPr>
        <sz val="10.5"/>
        <color indexed="8"/>
        <rFont val="Times New Roman"/>
        <family val="1"/>
      </rPr>
      <t>Папка пластиковая лицевая обложка прозрачная, крепление металлическое</t>
    </r>
  </si>
  <si>
    <r>
      <t>Папка пластиковая- регистратор, А4, 50 мм;</t>
    </r>
    <r>
      <rPr>
        <sz val="10.5"/>
        <color indexed="8"/>
        <rFont val="Times New Roman"/>
        <family val="1"/>
      </rPr>
      <t xml:space="preserve"> </t>
    </r>
    <r>
      <rPr>
        <sz val="10.5"/>
        <color indexed="8"/>
        <rFont val="Times New Roman"/>
        <family val="1"/>
      </rPr>
      <t>Папка-регистратор. Ширина корешка 50 мм, металлические накладки на нижней части, изнутри проклеены мелованной бумагой. На торце припаян полиэтиленовый кармашек для маркировки.</t>
    </r>
  </si>
  <si>
    <t>Ручка шариковая для продолжительного надежного письма, выполнена из высококачественного пластика выдерживающего давление до 50 кг, металлический наконечник, рифление в местах захвата, цвет синий</t>
  </si>
  <si>
    <t>Автоматическая синяя Ручка гелевая для продолжительного надежного письма, выполнена из высококачественного пластика выдерживающего давление до 50 кг, металлический</t>
  </si>
  <si>
    <r>
      <t>Плотный, А-4, с перфорацией для документов;</t>
    </r>
    <r>
      <rPr>
        <sz val="10.5"/>
        <color indexed="8"/>
        <rFont val="Times New Roman"/>
        <family val="1"/>
      </rPr>
      <t xml:space="preserve"> </t>
    </r>
    <r>
      <rPr>
        <sz val="10.5"/>
        <color indexed="8"/>
        <rFont val="Times New Roman"/>
        <family val="1"/>
      </rPr>
      <t>Вкладыш с перфорацией 100 мкр</t>
    </r>
  </si>
  <si>
    <r>
      <t>24/6 пластиковый корпус HD 170,  до 15 листов</t>
    </r>
    <r>
      <rPr>
        <sz val="10.5"/>
        <color indexed="8"/>
        <rFont val="Times New Roman"/>
        <family val="1"/>
      </rPr>
      <t xml:space="preserve"> </t>
    </r>
    <r>
      <rPr>
        <sz val="10.5"/>
        <color indexed="8"/>
        <rFont val="Times New Roman"/>
        <family val="1"/>
      </rPr>
      <t>Степлер усиленный с поворотной платформой с контейнером для загрузки не менее 20 скоб, присутствие механизма отодвигания прижимной каретки при загрузке</t>
    </r>
  </si>
  <si>
    <r>
      <t>10 пластиковый корпус HD 170,  до 10 листов</t>
    </r>
    <r>
      <rPr>
        <sz val="10.5"/>
        <color indexed="8"/>
        <rFont val="Times New Roman"/>
        <family val="1"/>
      </rPr>
      <t xml:space="preserve"> </t>
    </r>
    <r>
      <rPr>
        <sz val="10.5"/>
        <color indexed="8"/>
        <rFont val="Times New Roman"/>
        <family val="1"/>
      </rPr>
      <t>Степлер усиленный с поворотной платформой с контейнером для загрузки не менее 20 скоб, присутствие механизма отодвигания прижимной каретки при загрузке</t>
    </r>
  </si>
  <si>
    <r>
      <t>24/10  металлический корпус  23/15, 15 мм,  до 120 листов.</t>
    </r>
    <r>
      <rPr>
        <sz val="10.5"/>
        <color indexed="8"/>
        <rFont val="Times New Roman"/>
        <family val="1"/>
      </rPr>
      <t xml:space="preserve"> </t>
    </r>
    <r>
      <rPr>
        <sz val="10.5"/>
        <color indexed="8"/>
        <rFont val="Times New Roman"/>
        <family val="1"/>
      </rPr>
      <t>Степлер усиленный с поворотной платформой с контейнером для загрузки не менее 120 скоб, присутствие механизма отодвигания прижимной каретки при загрузке</t>
    </r>
  </si>
  <si>
    <r>
      <t>Скобы №10 никелированные 1000 шт. в упаковке;</t>
    </r>
    <r>
      <rPr>
        <sz val="10.5"/>
        <color indexed="8"/>
        <rFont val="Times New Roman"/>
        <family val="1"/>
      </rPr>
      <t xml:space="preserve"> </t>
    </r>
    <r>
      <rPr>
        <sz val="10.5"/>
        <color indexed="8"/>
        <rFont val="Times New Roman"/>
        <family val="1"/>
      </rPr>
      <t>ГОСТ 24140-80</t>
    </r>
  </si>
  <si>
    <r>
      <t>Скобы №24/6 никелированные 1000 штук в упаковке;</t>
    </r>
    <r>
      <rPr>
        <sz val="10.5"/>
        <color indexed="8"/>
        <rFont val="Times New Roman"/>
        <family val="1"/>
      </rPr>
      <t xml:space="preserve"> </t>
    </r>
    <r>
      <rPr>
        <sz val="10.5"/>
        <color indexed="8"/>
        <rFont val="Times New Roman"/>
        <family val="1"/>
      </rPr>
      <t>ГОСТ 24140-80</t>
    </r>
  </si>
  <si>
    <r>
      <t>Скобы №24/10  никелированные 1000 штук в упаковке;</t>
    </r>
    <r>
      <rPr>
        <sz val="10.5"/>
        <color indexed="8"/>
        <rFont val="Times New Roman"/>
        <family val="1"/>
      </rPr>
      <t xml:space="preserve">  до 120 лист, </t>
    </r>
    <r>
      <rPr>
        <sz val="10.5"/>
        <color indexed="8"/>
        <rFont val="Times New Roman"/>
        <family val="1"/>
      </rPr>
      <t>ГОСТ 24140-80</t>
    </r>
  </si>
  <si>
    <t>А4 (PVC прозрачные) 100 л.200 мкр.</t>
  </si>
  <si>
    <t>А-4,229*324 крафт</t>
  </si>
  <si>
    <t>А-6 , белый, 220*110</t>
  </si>
  <si>
    <t>76*76 блок ПЛ51</t>
  </si>
  <si>
    <t>80*80 белая в термопленке офис</t>
  </si>
  <si>
    <t>90*90 500 л. 514113</t>
  </si>
  <si>
    <t>С липким слоем 50*75 мм.100 л. зеленая 2010309</t>
  </si>
  <si>
    <t>С липким слоем 50*50мм 250 л.,75*75 мм 5 цв. 21203</t>
  </si>
  <si>
    <t>8*8*8 черном пласт бокс ПВ23</t>
  </si>
  <si>
    <t>Входящих и исходящих документов, обложка картон А-4</t>
  </si>
  <si>
    <t>Обложка-картон, А-4, 96 листов</t>
  </si>
  <si>
    <t>Дырокол. Механизм полностью металлический, выдвижная линейка-ограничитель  со шкалой форматов. Фиксатор закрытого состояния рычажного типа, пробиваемые отверстия диаметором 5,5 мм., расстояние между отверстиями 80 мм. Пробивная способность до 16 листов средней плотности. Дырокол снабжен регулируемой линейкой для форматов А4,А5,А6.Есть съемный контейнер для сбора бумажных отходов;</t>
  </si>
  <si>
    <t>Дырокол. Механизм полностью металлический, выдвижная линейка-ограничитель хромированная со шкалой форматов. Фиксатор закрытого состояния рычажного типа, высококачественное полимерное покрытие станины и механизма рычага. Мягкая антискользящая накладка на ручке;  До 60 листов. Максимальная толщина пробиваемой бумаги-60 листов.Прбивает два отверстия диаметром 5,5 мм, растояние между отвесртиями 80мм. Линейка деления на форматы:А4,А6, А8 и 888.Контейнер для конфетти. Есть система блокировки в закрытом виде.Корпус выполнен из металла,прорезиненая вставка</t>
  </si>
  <si>
    <t>12 разрядный SDC888  XBK</t>
  </si>
  <si>
    <t xml:space="preserve">Скрепки канцелярские 28 мм, хромированные или с цветным полимерным покрытием. Упакованы в плотную картонную коробку по 100 шт. </t>
  </si>
  <si>
    <t>А-4 все цвета 105 мк</t>
  </si>
  <si>
    <t>Лоток для бумаг вертикальный из пластмассы;  1 секция, сборный, пластик черный формат А4, размер 72*260/256</t>
  </si>
  <si>
    <t>Лоток для бумаг горизонтальный широкий из пластмассы;  3 секционный, широкий  вертикальный модуль с внутренней шириной до 205 мм и съемными разделителями</t>
  </si>
  <si>
    <t>Лоток для бумаг горизонтальный широкий из пластмассы;  3 секционный CD-313, прозрачный пластик</t>
  </si>
  <si>
    <t>Маркеры перманентные в наборе; 4 цвета, в полиэтиленовой упаковке;                   Перманетный, скошенный наконечник 1-4, 6 мм (4 цвета)</t>
  </si>
  <si>
    <t>Изготовлена из пластика толщиной 0,7 мм А4 SM 30Aпластик</t>
  </si>
  <si>
    <t>6 разрядный</t>
  </si>
  <si>
    <t>Пластик,9 л. черная</t>
  </si>
  <si>
    <t>Бумага немелованая</t>
  </si>
  <si>
    <t>210 мм*22 м iso 9001</t>
  </si>
  <si>
    <t>А3 плотность 80 г., 500 листов</t>
  </si>
  <si>
    <t>А4, плотность 80 г., 500 листов</t>
  </si>
  <si>
    <t xml:space="preserve">Скотч большой. Ширина намотки 60 мм, толщина не менее 80 мм, диаметр втулки не менее 280 мм, </t>
  </si>
  <si>
    <t>Бумага для заметок на липкой основе, в упаковке не менее 100 листов, рамер 45*12 ММ. ассортимент ярких неоновых цветов не менее 5</t>
  </si>
  <si>
    <t>Органайзер 14 предметов</t>
  </si>
  <si>
    <t>Клей карандаш  с указателем сильной атгезии, в соответствии со стандартом ASTM D 4236, сортифицированный по системе 36 гр.</t>
  </si>
  <si>
    <t>Корректирующая жидкость Retype с кисточкой во флаконе 20 мл на спиртовой основе не токсичная, кисточка выполнена из натурального материала.</t>
  </si>
  <si>
    <t>Линейка пластмассовая 40 см, ширина 42 мм, прозрачная, цветная, европодвес</t>
  </si>
  <si>
    <t>Точилка металлическая с одним отверстием</t>
  </si>
  <si>
    <t>210 мм., нержавеющая сталь</t>
  </si>
  <si>
    <t>16 мм , нержавеющая сталь с пластмассовой ручкой</t>
  </si>
  <si>
    <t>3х ряд 120 шт</t>
  </si>
  <si>
    <r>
      <t>90х509051 синяя;</t>
    </r>
    <r>
      <rPr>
        <sz val="11"/>
        <color indexed="8"/>
        <rFont val="Times New Roman"/>
        <family val="1"/>
      </rPr>
      <t xml:space="preserve"> подушка   для печатей, штампов; в металлическом корпусе</t>
    </r>
  </si>
  <si>
    <t>Карандаш чернографитный, выполнен из высококачественной прокрашенной в массе древесины, безупречно отполированный с многослойным прокрасом, грифель имеет высокую степень прочности, не ломается и не крошитсяч/гр. 905</t>
  </si>
  <si>
    <r>
      <t>Приспособление для стирания написанного (мягкий);</t>
    </r>
    <r>
      <rPr>
        <sz val="10.5"/>
        <color indexed="8"/>
        <rFont val="Times New Roman"/>
        <family val="1"/>
      </rPr>
      <t xml:space="preserve"> </t>
    </r>
    <r>
      <rPr>
        <sz val="10.5"/>
        <color indexed="8"/>
        <rFont val="Times New Roman"/>
        <family val="1"/>
      </rPr>
      <t>Ластик из натурального, эластичного каучука, для удаления записей карандашом. Размер не менее 37мм*23мм*8мм. Выдерживает перекручивание на 180 градусов</t>
    </r>
  </si>
  <si>
    <t xml:space="preserve"> В  обложке из плотного картона 96 листов,белизна бумаги не менее 97 %, разлиновка в клеточку</t>
  </si>
  <si>
    <t>общая, 96 листов</t>
  </si>
  <si>
    <r>
      <t>12 листов клетка;</t>
    </r>
    <r>
      <rPr>
        <sz val="10.5"/>
        <color indexed="8"/>
        <rFont val="Times New Roman"/>
        <family val="1"/>
      </rPr>
      <t xml:space="preserve"> </t>
    </r>
    <r>
      <rPr>
        <sz val="10.5"/>
        <color indexed="8"/>
        <rFont val="Times New Roman"/>
        <family val="1"/>
      </rPr>
      <t>В  обложке из плотного картона 12 листов, белизна бумаги не менее 97 %, разлиновка в клеточку</t>
    </r>
  </si>
  <si>
    <t>общая,12 листов</t>
  </si>
  <si>
    <t>Блокнот для записей</t>
  </si>
  <si>
    <r>
      <t>А4 спираль;</t>
    </r>
    <r>
      <rPr>
        <sz val="11"/>
        <color indexed="8"/>
        <rFont val="Times New Roman"/>
        <family val="1"/>
      </rPr>
      <t xml:space="preserve"> Блокнот размером 135*180 мм, с закрывающимся клипом на кнопке, обложка выполнена из винилискожи высокого качества с тиснением, прошита прочными нитками, высечки на буквах. Плотность бумаги 70 гр/м.к</t>
    </r>
  </si>
  <si>
    <t>Ежедневник</t>
  </si>
  <si>
    <r>
      <t>Формат А6, датированный, спираль;</t>
    </r>
    <r>
      <rPr>
        <sz val="11"/>
        <color indexed="8"/>
        <rFont val="Times New Roman"/>
        <family val="1"/>
      </rPr>
      <t xml:space="preserve"> Ежедневник полудатированный 2015 год, обложка из винилискожи высокого качества с тиснением, бумага белизной не менее 98%, размеры 145*210мм. Обширные справочные материалы не менее 7 листов, в конце площадь для заметок и записной книжки 15 листов.</t>
    </r>
  </si>
  <si>
    <t>Нумератор ленточн.6 разр. 3мм.</t>
  </si>
  <si>
    <t>Скоросшиватель</t>
  </si>
  <si>
    <t>Календарь перекидной 2015 год, обложка из винилискожи высокого качества с тиснением, бумага белизной не менее 98%, размеры 145*210мм. Обширные справочные материалы не менее 7 листов, в конце площадь для заметок и записной книжки 15 листов. Листы с</t>
  </si>
  <si>
    <r>
      <t>Зажимы для бумаг. Размер 19 мм;</t>
    </r>
    <r>
      <rPr>
        <sz val="11"/>
        <color indexed="8"/>
        <rFont val="Times New Roman"/>
        <family val="1"/>
      </rPr>
      <t xml:space="preserve"> Зажимы цветные металлические, прочные</t>
    </r>
  </si>
  <si>
    <r>
      <t>Зажимы для бумаг. Размер 25 мм;</t>
    </r>
    <r>
      <rPr>
        <sz val="11"/>
        <color indexed="8"/>
        <rFont val="Times New Roman"/>
        <family val="1"/>
      </rPr>
      <t xml:space="preserve"> Зажимы цветные металлические, прочные</t>
    </r>
  </si>
  <si>
    <r>
      <t>Зажимы для бумаг. Размер 32 мм;</t>
    </r>
    <r>
      <rPr>
        <sz val="11"/>
        <color indexed="8"/>
        <rFont val="Times New Roman"/>
        <family val="1"/>
      </rPr>
      <t xml:space="preserve"> Зажимы цветные металлические, прочные</t>
    </r>
  </si>
  <si>
    <r>
      <t>Зажимы для бумаг. Размер 41 мм;</t>
    </r>
    <r>
      <rPr>
        <sz val="11"/>
        <color indexed="8"/>
        <rFont val="Times New Roman"/>
        <family val="1"/>
      </rPr>
      <t xml:space="preserve"> Зажимы цветные металлические, прочные</t>
    </r>
  </si>
  <si>
    <t>ноябрь</t>
  </si>
  <si>
    <r>
      <t xml:space="preserve">Аэрозольный освежитель воздуха с цветочным ароматом, </t>
    </r>
    <r>
      <rPr>
        <sz val="11"/>
        <color indexed="8"/>
        <rFont val="Times New Roman"/>
        <family val="1"/>
      </rPr>
      <t>300мл,</t>
    </r>
  </si>
  <si>
    <r>
      <t xml:space="preserve">5 литровое, </t>
    </r>
    <r>
      <rPr>
        <sz val="11"/>
        <color indexed="8"/>
        <rFont val="Times New Roman"/>
        <family val="1"/>
      </rPr>
      <t>ГОСТ 28546-91 (2002), ароматизированное</t>
    </r>
  </si>
  <si>
    <r>
      <t>Флакон – 450 гр. Концентрированное средство для чистки и антимольной обработки ковров. Эффективно очищает сильно загрязненные поверхности (ковры, обивку мягкой мебели, салон автомобиля), освежает краски.</t>
    </r>
    <r>
      <rPr>
        <sz val="11"/>
        <color indexed="8"/>
        <rFont val="Times New Roman"/>
        <family val="1"/>
      </rPr>
      <t>.</t>
    </r>
  </si>
  <si>
    <t>i3-4130 (3.40GHz)/Сист. плата H81M-VG4/Память DDRIII 4Gb 1333MHz/Жесткий диск 500Gb/DVD-RW iHAS124 SATA/Блок питания CP-400HP 400W\Корпус SCS-QH-638\Клавиатура USB\Мышь  USB</t>
  </si>
  <si>
    <t>E1-572G-34014G1TMnkk 15.6" WXGA LED LCD; CORE i3 4010U 1.7GHz; 4GB; 1000GB; AMD R5 M240 1024MB; DVD-Super Multi DL drive; 802.11a/g/n; 6CELL2.2; Windows 8.1 Single Language 64-bit</t>
  </si>
  <si>
    <t xml:space="preserve">• МФУ MF4730; Компактное монохромное лазерное МФУ: печать, копирование и сканирование 
• устройство автоматической подачи документов на 35 листов 
</t>
  </si>
  <si>
    <t>КХ-FL423</t>
  </si>
  <si>
    <t>• Принтер LBP-6030;  ч/б лазерная печать, до 18 стр/мин., максимальный формат печати A4 (210 × 297 мм)</t>
  </si>
  <si>
    <t>Office Home and Business 2013 32/64 RU Kazakhstan Only EM DVD No Skype</t>
  </si>
  <si>
    <t>Win Home Basic 7 32-bit Russian CIS and Georgia 1pk DSP OEI DVD</t>
  </si>
  <si>
    <t>Anti-Virus 2015 STAN and Caucasus Edition. 2Dt 1 year Base Retail Pack</t>
  </si>
  <si>
    <r>
      <t>Тонер картридж</t>
    </r>
    <r>
      <rPr>
        <sz val="11"/>
        <color indexed="8"/>
        <rFont val="Times New Roman"/>
        <family val="1"/>
      </rPr>
      <t xml:space="preserve"> KX-FAT 88</t>
    </r>
  </si>
  <si>
    <r>
      <t>Тонер-картридж KX-FAT 88 для KX-FL401/402/403, KX-FLC411/412/41380 гр.</t>
    </r>
    <r>
      <rPr>
        <sz val="11"/>
        <color indexed="8"/>
        <rFont val="Times New Roman"/>
        <family val="1"/>
      </rPr>
      <t xml:space="preserve"> оригинал</t>
    </r>
  </si>
  <si>
    <r>
      <t xml:space="preserve">Тонер-картридж </t>
    </r>
    <r>
      <rPr>
        <sz val="11"/>
        <color indexed="8"/>
        <rFont val="Times New Roman"/>
        <family val="1"/>
      </rPr>
      <t>KX-FAT 411 для  МФУ Panasonic KZ MB2000/2010/2010/2025/2030 туба оригинал</t>
    </r>
  </si>
  <si>
    <t>Источник бесперебойного питания UPS SVC V-650 VA</t>
  </si>
  <si>
    <t>AAA 800 mAh</t>
  </si>
  <si>
    <t>до 31 декабря 2015 г</t>
  </si>
  <si>
    <t>84.11.19.11.00.00.00</t>
  </si>
  <si>
    <t>Услуги по изготовлению актов землепользования</t>
  </si>
  <si>
    <t>84.11.19.13.40.00.00</t>
  </si>
  <si>
    <t>Услуги по выдаче архитектурно - планировочного задания</t>
  </si>
  <si>
    <t xml:space="preserve">Услуги по выдаче архитектурно - планировочного задания </t>
  </si>
  <si>
    <t>81.29.12.10.00.00.00</t>
  </si>
  <si>
    <t>Услуги по уборке и удалению снега</t>
  </si>
  <si>
    <t>Уборка  снега и льда</t>
  </si>
  <si>
    <t>Изготовление актов землепользования</t>
  </si>
  <si>
    <t>82.19.11.10.00.00.00</t>
  </si>
  <si>
    <t>Услуги, связанные с копированием и размножением текста</t>
  </si>
  <si>
    <t>Копирование и размножение текста</t>
  </si>
  <si>
    <t>64.19.14.50.30.00.00</t>
  </si>
  <si>
    <t>81.10.10.10.01.00.00</t>
  </si>
  <si>
    <t>Услуги по комплексному обслуживанию объектов</t>
  </si>
  <si>
    <t>Комплексное обслуживание объектов ;общая уборка интерьера, вывоз мусора, услуги прачечной, услуги почты, обслуживание систем коммуникаций&amp;#40;тепло-, водо-, энергоснабжения,системы кондиционирования и вентиляции&amp;#41;&amp;#41;</t>
  </si>
  <si>
    <t>36.00.40.12.00.00.00</t>
  </si>
  <si>
    <t>Услуги по доставке бутилированной воды питьевой</t>
  </si>
  <si>
    <t>73.11.19.14.00.00.00</t>
  </si>
  <si>
    <t>Работы по изготовлению рекламных конструкций</t>
  </si>
  <si>
    <t xml:space="preserve">Работы по изготовлению объемного логотипа </t>
  </si>
  <si>
    <t>Пружины д/перепл.20мм.175листов. Размеры разные от 7,5 до 55 пластиковые, до 440 листов</t>
  </si>
  <si>
    <t>22.29.25.00.00.00.40.17.1</t>
  </si>
  <si>
    <t>Пружина для переплета</t>
  </si>
  <si>
    <t>пластиковая, 20 мм</t>
  </si>
  <si>
    <t>Файл для металлического шкафа;                       Подвесные файлы картонные</t>
  </si>
  <si>
    <t>22.29.25.00.00.00.27.10.1</t>
  </si>
  <si>
    <t>Файл - вкладыш</t>
  </si>
  <si>
    <t>с перфорацией для документов, размер 235*305мм</t>
  </si>
  <si>
    <t>22.19.73.00.00.00.30.10.1</t>
  </si>
  <si>
    <t>Ластик</t>
  </si>
  <si>
    <t>Приспособление для стирания написанного (мягкий)</t>
  </si>
  <si>
    <t>22.29.25.00.00.00.13.10.1</t>
  </si>
  <si>
    <t>Органайзер</t>
  </si>
  <si>
    <t>Органайзер пластиковый настольный круглый, до 10 предметов</t>
  </si>
  <si>
    <t>23.91.11.00.00.00.10.10.1</t>
  </si>
  <si>
    <t>17.12.20.10.00.00.00.20.1</t>
  </si>
  <si>
    <t>Бумага для изготовления  туалетной или гигиенической</t>
  </si>
  <si>
    <t>цвет натуральный, однослойный, длина 525 м, высота рулона 15 см, размер листа – 11,5 x 9,5 см</t>
  </si>
  <si>
    <t>Полотенце бумажное; ГОСТ Р 52354-2005 СТ РК ИСО 9001-2001 белая двухслойная в рулона по 150+/- 1 м. ширина 90 мм.</t>
  </si>
  <si>
    <t>17.12.20.20.00.00.00.10.1</t>
  </si>
  <si>
    <t>Бумага для изготовления полотенец или салфеток бумажных</t>
  </si>
  <si>
    <t xml:space="preserve">белый, высший сорт, двухслойные, р-р листа 23*25 см </t>
  </si>
  <si>
    <t>14.12.30.10.01.01.01.11.1</t>
  </si>
  <si>
    <t>трикотажные с полимерным, морозостойким покрытием, технические, маслобензостойкие, для защиты рук</t>
  </si>
  <si>
    <t>13.92.29.00.00.00.50.40.2</t>
  </si>
  <si>
    <t>Салфетка</t>
  </si>
  <si>
    <t>Салфетки хлопковые безворсовые</t>
  </si>
  <si>
    <t>13.92.29.00.00.00.50.30.1</t>
  </si>
  <si>
    <t>Салфетки технические, бесшовные, из вафельного полотна</t>
  </si>
  <si>
    <t>Салфетки для компьютеров;             салфетка  состоит из 100%  экологически чистого материала – бабмбуковых и хлопоковых волокон,размер 40*40 см, не оставляет разводов  (две штуки в упаковке)</t>
  </si>
  <si>
    <t>13.92.29.00.00.00.50.10.4</t>
  </si>
  <si>
    <t>Салфетки технические, бесшовные, из бязи</t>
  </si>
  <si>
    <t>20.41.31.00.00.10.10.50.1</t>
  </si>
  <si>
    <t>жидкое, гелеобразное, ГОСТ 23361-78</t>
  </si>
  <si>
    <t>20.41.32.00.00.00.30.10.2</t>
  </si>
  <si>
    <t>Средство для чистки ванн и раковин</t>
  </si>
  <si>
    <t>порошкообразное для чистки ванн и раковин</t>
  </si>
  <si>
    <t>20.41.32.00.00.00.40.31.1</t>
  </si>
  <si>
    <t>Средство для мытья ковровых изделий</t>
  </si>
  <si>
    <t>жидкость для чистки ковровых изделий</t>
  </si>
  <si>
    <t>20.41.32.00.00.00.60.10.2</t>
  </si>
  <si>
    <t>Средство для чистки мебели</t>
  </si>
  <si>
    <t>гелеобразное, для чистки и мойки мебели</t>
  </si>
  <si>
    <t>20.41.32.00.00.00.30.20.2</t>
  </si>
  <si>
    <t>гелеобразное для чистки ванн и раковин</t>
  </si>
  <si>
    <t>20.41.41.00.00.00.10.10.1</t>
  </si>
  <si>
    <t>освежители воздуха и арома-средства, для  устранения неприятного запаха в помещениях (комната, ванна, туалеты)</t>
  </si>
  <si>
    <r>
      <t xml:space="preserve">Ручка с замком для межкомнатных дверей; Конструкция (Кноб) </t>
    </r>
    <r>
      <rPr>
        <b/>
        <sz val="11"/>
        <color indexed="8"/>
        <rFont val="Times New Roman"/>
        <family val="1"/>
      </rPr>
      <t xml:space="preserve"> </t>
    </r>
    <r>
      <rPr>
        <sz val="11"/>
        <color indexed="8"/>
        <rFont val="Times New Roman"/>
        <family val="1"/>
      </rPr>
      <t xml:space="preserve">со встроенным механизмом открывания (запирания) дверного полотна; Модель,  с запиранием на ключ; </t>
    </r>
    <r>
      <rPr>
        <sz val="11"/>
        <color indexed="63"/>
        <rFont val="Times New Roman"/>
        <family val="1"/>
      </rPr>
      <t>Нажимная ручка защелки для межкомнатных дверей оснащена фалевой защелкой (язычком), который приводится в действие при нажиме ручки. Дверь фиксируется в закрытом состоянии, если защелка выдвинута, и открывается, когда защелка задвигается внутрь двери.</t>
    </r>
    <r>
      <rPr>
        <b/>
        <sz val="11"/>
        <color indexed="63"/>
        <rFont val="Times New Roman"/>
        <family val="1"/>
      </rPr>
      <t xml:space="preserve"> </t>
    </r>
  </si>
  <si>
    <t>25.72.12.00.00.10.11.10.1</t>
  </si>
  <si>
    <t>Сувальдные для дверей зданий. замок, секретная часть которого представляет собой пакет пластин (сувальд) с фигурными вырезами, которые при открытии замка подталкиваются выступами на бородке ключа.</t>
  </si>
  <si>
    <t>25.73.10.00.00.15.11.10.1</t>
  </si>
  <si>
    <t>Грабля</t>
  </si>
  <si>
    <t>разбивания комьев уже разрыхлённой почвы, очистки последней от выкопанных корней сорных трав, лёгкого разрыхления последней между рядами растений</t>
  </si>
  <si>
    <t>25.73.10.00.00.10.10.17.1</t>
  </si>
  <si>
    <t>Лопаты совковые песочные</t>
  </si>
  <si>
    <t>27.40.21.00.00.10.25.10.1</t>
  </si>
  <si>
    <t>32.91.11.00.00.00.12.10.1</t>
  </si>
  <si>
    <t>Метла</t>
  </si>
  <si>
    <t>Из материалов растительного происхождения</t>
  </si>
  <si>
    <t>26.40.34.00.00.12.19.10.1</t>
  </si>
  <si>
    <t>Монитор жидкокристаллический</t>
  </si>
  <si>
    <t>диагональ 40 дюймов, разрешение 1920*1080</t>
  </si>
  <si>
    <t>26.20.40.00.00.00.21.40.1</t>
  </si>
  <si>
    <t>26.20.16.01.12.11.12.30.1</t>
  </si>
  <si>
    <t>Лазерный, Цветность - монохромный, формат - А4, скорость печати - 20-30 стр/м, разрешение 1200 х 1200 dpi</t>
  </si>
  <si>
    <t>26.20.18.00.03.12.11.10.1</t>
  </si>
  <si>
    <t xml:space="preserve">Копир. Представляет собой полноценный копировальный аппарат с дополнительными функциями печати (обеспечивается встроенной интерфейсной печатной платой). Дополнительно могут быть автоподатчик оригиналов, разделительные лотки, финишеры, дыроколы, фальцовщики и т.д. в зависимости от модели. </t>
  </si>
  <si>
    <t>26.30.21.00.01.12.22.20.1</t>
  </si>
  <si>
    <t>Аппарат телефонный</t>
  </si>
  <si>
    <t>Стационарный. Кнопочный. С АОН. С автоответчиком. Со спикерфоном.</t>
  </si>
  <si>
    <t>26.30.21.00.01.21.12.20.1</t>
  </si>
  <si>
    <t>Радиотелефон. Дальность - 10-30 м (для использования в пределах помещений). Количество трубок - 1. С автоответчиком. Со спикерфоном.</t>
  </si>
  <si>
    <t>26.70.13.00.00.00.21.01.1</t>
  </si>
  <si>
    <t>Цифровая зеркальная камера</t>
  </si>
  <si>
    <t>Профессиональная, с полнокадровым датчиком, батарейным блоком, объективами, экстендером, запасными аккумуляторами, картами памяти, фотовспышкой, аккумуляторами  и зарядным устройством для фотовспышки, рюкзаком</t>
  </si>
  <si>
    <t>27.40.21.00.00.10.11.10.1</t>
  </si>
  <si>
    <t>Светильник</t>
  </si>
  <si>
    <t>ГОСТ 8607-82, светильники настольные</t>
  </si>
  <si>
    <t>26.40.32.13.11.11.11.10.1</t>
  </si>
  <si>
    <t>26.40.33.00.00.00.03.14.1</t>
  </si>
  <si>
    <t>27.20.11.00.00.00.06.15.1</t>
  </si>
  <si>
    <t>Аккумуляторная батарея</t>
  </si>
  <si>
    <t>Аккумуляторные батареи для радиостанции емкостью от 900 - 1100 мА/ч</t>
  </si>
  <si>
    <t>Всего:</t>
  </si>
  <si>
    <t>Итого по товарам:</t>
  </si>
  <si>
    <t>Итого по услугам:</t>
  </si>
  <si>
    <t>Итого по работам:</t>
  </si>
  <si>
    <t>41.00.30.12.00.00.00</t>
  </si>
  <si>
    <t>Работы строительные  по возведению много квартирного  жилого дома</t>
  </si>
  <si>
    <t>по объекту «Строительство 9-ти этажного многоквартирного  жилого дома по ул. Театральная г. Семей ВКО «ЖССБ»</t>
  </si>
  <si>
    <t>объекту: «Строительство 9-ти этажного многоквартирного  жилого дома угол ул. Народная ул.А. Кашаубаева (арендное жилье) поз.10 в г. Семей ВКО»</t>
  </si>
  <si>
    <t>объекту: «Строительство комплекса многоэтажных жилых домов с инженерными сетями в 19 жилом районе города Усть-Каменогорска ВКО (поз. 51/1 по генплану города) Жилой дом поз. 51/1»</t>
  </si>
  <si>
    <t>Полный цикл работ по возведению  многоквартирного жилого дома (согласно технической спецификации и ПСД )</t>
  </si>
  <si>
    <t xml:space="preserve">222 956 910  </t>
  </si>
  <si>
    <t>6 месяцев с момента получения разрешения на строительство</t>
  </si>
  <si>
    <t xml:space="preserve">ВКО,  г. Семей, угол ул. Народная ул.А. Кашаубаева </t>
  </si>
  <si>
    <r>
      <t>8 месяцев (с момента получения разрешения на строительство</t>
    </r>
    <r>
      <rPr>
        <sz val="11"/>
        <color indexed="8"/>
        <rFont val="Times New Roman"/>
        <family val="1"/>
      </rPr>
      <t>)</t>
    </r>
  </si>
  <si>
    <t>ВКО,  г. Семей ул. Театральная</t>
  </si>
  <si>
    <r>
      <t>9,5 месяцев (с момента получения разрешения на строительство</t>
    </r>
    <r>
      <rPr>
        <sz val="11"/>
        <color indexed="8"/>
        <rFont val="Times New Roman"/>
        <family val="1"/>
      </rPr>
      <t>)</t>
    </r>
  </si>
  <si>
    <t>ВКО,  г. Усть-Каменогорск, 19 жилой район</t>
  </si>
  <si>
    <t>71.20.19.15.00.00.00</t>
  </si>
  <si>
    <t>Услуги по техническому надзору</t>
  </si>
  <si>
    <t>согласно графику производства работ Подрядчика</t>
  </si>
  <si>
    <t>71.20.19.12.00.00.00</t>
  </si>
  <si>
    <t>Услуги по авторскому надзору</t>
  </si>
  <si>
    <t xml:space="preserve">  Утвержден Приказом  Председателя Правления АО "НК"СПК"Ертic"55-п от 28 апреля 2015 г</t>
  </si>
  <si>
    <r>
      <t>План закупок товаров, работ, услуг АО "НК"СПК"Ертic" (</t>
    </r>
    <r>
      <rPr>
        <i/>
        <sz val="14"/>
        <color indexed="8"/>
        <rFont val="Times New Roman"/>
        <family val="1"/>
      </rPr>
      <t>с изменениями и дополнениями от  28.04.2015 г</t>
    </r>
    <r>
      <rPr>
        <b/>
        <sz val="14"/>
        <color indexed="8"/>
        <rFont val="Times New Roman"/>
        <family val="1"/>
      </rPr>
      <t>.)</t>
    </r>
  </si>
</sst>
</file>

<file path=xl/styles.xml><?xml version="1.0" encoding="utf-8"?>
<styleSheet xmlns="http://schemas.openxmlformats.org/spreadsheetml/2006/main">
  <numFmts count="6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FC19]d\ mmmm\ yyyy\ &quot;г.&quot;"/>
    <numFmt numFmtId="180" formatCode="_-* #,##0.0_р_._-;\-* #,##0.0_р_._-;_-* &quot;-&quot;??_р_._-;_-@_-"/>
    <numFmt numFmtId="181" formatCode="_-* #,##0_р_._-;\-* #,##0_р_._-;_-* &quot;-&quot;??_р_._-;_-@_-"/>
    <numFmt numFmtId="182" formatCode="0.00000"/>
    <numFmt numFmtId="183" formatCode="0.000000"/>
    <numFmt numFmtId="184" formatCode="0.000000000"/>
    <numFmt numFmtId="185" formatCode="0.00000000"/>
    <numFmt numFmtId="186" formatCode="0.0000000"/>
    <numFmt numFmtId="187" formatCode="#,##0.000;\(#,##0.000\)"/>
    <numFmt numFmtId="188" formatCode="_(* #,##0_);_(* \(#,##0\);_(* &quot;-&quot;_);_(@_)"/>
    <numFmt numFmtId="189" formatCode="\+0.0;\-0.0"/>
    <numFmt numFmtId="190" formatCode="\+0.0%;\-0.0%"/>
    <numFmt numFmtId="191" formatCode="General_)"/>
    <numFmt numFmtId="192" formatCode="0%_);\(0%\)"/>
    <numFmt numFmtId="193" formatCode="#,##0;[Red]\-#,##0"/>
    <numFmt numFmtId="194" formatCode="_-&quot;$&quot;* #,##0.00_-;\-&quot;$&quot;* #,##0.00_-;_-&quot;$&quot;* &quot;-&quot;??_-;_-@_-"/>
    <numFmt numFmtId="195" formatCode="&quot;$&quot;#,##0"/>
    <numFmt numFmtId="196" formatCode="_-* #,##0\ _$_-;\-* #,##0\ _$_-;_-* &quot;-&quot;\ _$_-;_-@_-"/>
    <numFmt numFmtId="197" formatCode="#\ ##0_.\ &quot;zі&quot;\ 00\ &quot;gr&quot;;\(#\ ##0.00\z\і\)"/>
    <numFmt numFmtId="198" formatCode="#\ ##0&quot;zі&quot;00&quot;gr&quot;;\(#\ ##0.00\z\і\)"/>
    <numFmt numFmtId="199" formatCode="#\ ##0&quot;zі&quot;_.00&quot;gr&quot;;\(#\ ##0.00\z\і\)"/>
    <numFmt numFmtId="200" formatCode="#\ ##0&quot;zі&quot;.00&quot;gr&quot;;\(#\ ##0&quot;zі&quot;.00&quot;gr&quot;\)"/>
    <numFmt numFmtId="201" formatCode="&quot;$&quot;#,##0.0_);[Red]\(&quot;$&quot;#,##0.0\)"/>
    <numFmt numFmtId="202" formatCode="#,##0.0_);\(#,##0.0\)"/>
    <numFmt numFmtId="203" formatCode="0.0%;\(0.0%\)"/>
    <numFmt numFmtId="204" formatCode="[$-409]d\-mmm\-yy;@"/>
    <numFmt numFmtId="205" formatCode="[$-409]d\-mmm;@"/>
    <numFmt numFmtId="206" formatCode="_(#,##0;\(#,##0\);\-;&quot;  &quot;@"/>
    <numFmt numFmtId="207" formatCode="_(* #,##0,_);_(* \(#,##0,\);_(* &quot;-&quot;_);_(@_)"/>
    <numFmt numFmtId="208" formatCode="&quot;$&quot;#,##0_);[Red]\(&quot;$&quot;#,##0\)"/>
    <numFmt numFmtId="209" formatCode="\60\4\7\:"/>
    <numFmt numFmtId="210" formatCode="&quot;$&quot;#,\);\(&quot;$&quot;#,##0\)"/>
    <numFmt numFmtId="211" formatCode="&quot;$&quot;#,\);\(&quot;$&quot;#,\)"/>
    <numFmt numFmtId="212" formatCode="#,##0.00&quot; $&quot;;[Red]\-#,##0.00&quot; $&quot;"/>
    <numFmt numFmtId="213" formatCode="#,##0_ ;\-#,##0\ "/>
    <numFmt numFmtId="214" formatCode="#,##0;\(#,##0\)"/>
    <numFmt numFmtId="215" formatCode="#,##0.0"/>
    <numFmt numFmtId="216" formatCode="_-* #,##0.000_р_._-;\-* #,##0.000_р_._-;_-* &quot;-&quot;???_р_._-;_-@_-"/>
    <numFmt numFmtId="217" formatCode="0.00_ ;\-0.00\ "/>
    <numFmt numFmtId="218" formatCode="#,##0_р_."/>
    <numFmt numFmtId="219" formatCode="#,##0.00_р_."/>
    <numFmt numFmtId="220" formatCode="#,##0.0_р_."/>
    <numFmt numFmtId="221" formatCode="000000"/>
  </numFmts>
  <fonts count="108">
    <font>
      <sz val="11"/>
      <color theme="1"/>
      <name val="Calibri"/>
      <family val="2"/>
    </font>
    <font>
      <sz val="11"/>
      <color indexed="8"/>
      <name val="Calibri"/>
      <family val="2"/>
    </font>
    <font>
      <sz val="10"/>
      <name val="Arial"/>
      <family val="2"/>
    </font>
    <font>
      <b/>
      <sz val="12"/>
      <name val="Times New Roman"/>
      <family val="1"/>
    </font>
    <font>
      <sz val="10"/>
      <name val="Arial Cyr"/>
      <family val="0"/>
    </font>
    <font>
      <sz val="11"/>
      <name val="Times New Roman"/>
      <family val="1"/>
    </font>
    <font>
      <b/>
      <sz val="11"/>
      <name val="Times New Roman"/>
      <family val="1"/>
    </font>
    <font>
      <b/>
      <sz val="10"/>
      <name val="Arial Cyr"/>
      <family val="2"/>
    </font>
    <font>
      <b/>
      <sz val="12"/>
      <name val="Arial"/>
      <family val="2"/>
    </font>
    <font>
      <b/>
      <sz val="10"/>
      <name val="Arial"/>
      <family val="2"/>
    </font>
    <font>
      <sz val="8"/>
      <name val="Arial"/>
      <family val="2"/>
    </font>
    <font>
      <sz val="10"/>
      <name val="Helv"/>
      <family val="0"/>
    </font>
    <font>
      <b/>
      <sz val="10"/>
      <color indexed="10"/>
      <name val="Arial"/>
      <family val="2"/>
    </font>
    <font>
      <b/>
      <sz val="10"/>
      <color indexed="12"/>
      <name val="Arial Cyr"/>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sz val="9"/>
      <name val="Times New Roman"/>
      <family val="1"/>
    </font>
    <font>
      <sz val="10"/>
      <name val="MS Sans Serif"/>
      <family val="2"/>
    </font>
    <font>
      <sz val="10"/>
      <name val="Courier"/>
      <family val="1"/>
    </font>
    <font>
      <sz val="12"/>
      <name val="Tms Rmn"/>
      <family val="0"/>
    </font>
    <font>
      <sz val="10"/>
      <color indexed="62"/>
      <name val="Arial"/>
      <family val="2"/>
    </font>
    <font>
      <u val="single"/>
      <sz val="10"/>
      <color indexed="12"/>
      <name val="Arial"/>
      <family val="2"/>
    </font>
    <font>
      <sz val="8"/>
      <name val="Helv"/>
      <family val="0"/>
    </font>
    <font>
      <sz val="12"/>
      <color indexed="8"/>
      <name val="Times New Roman"/>
      <family val="1"/>
    </font>
    <font>
      <sz val="10"/>
      <name val="NTHelvetica/Cyrillic"/>
      <family val="0"/>
    </font>
    <font>
      <sz val="10"/>
      <name val="NTHarmonica"/>
      <family val="0"/>
    </font>
    <font>
      <sz val="12"/>
      <name val="Times New Roman"/>
      <family val="1"/>
    </font>
    <font>
      <sz val="10"/>
      <name val="Times New Roman"/>
      <family val="1"/>
    </font>
    <font>
      <b/>
      <sz val="10"/>
      <name val="Times New Roman"/>
      <family val="1"/>
    </font>
    <font>
      <b/>
      <sz val="11"/>
      <color indexed="8"/>
      <name val="Times New Roman"/>
      <family val="1"/>
    </font>
    <font>
      <sz val="10"/>
      <color indexed="8"/>
      <name val="Times New Roman"/>
      <family val="1"/>
    </font>
    <font>
      <sz val="11"/>
      <color indexed="8"/>
      <name val="Times New Roman"/>
      <family val="1"/>
    </font>
    <font>
      <sz val="8"/>
      <color indexed="8"/>
      <name val="Times New Roman"/>
      <family val="1"/>
    </font>
    <font>
      <sz val="10.5"/>
      <color indexed="8"/>
      <name val="Times New Roman"/>
      <family val="1"/>
    </font>
    <font>
      <sz val="11"/>
      <color indexed="63"/>
      <name val="Times New Roman"/>
      <family val="1"/>
    </font>
    <font>
      <b/>
      <sz val="11"/>
      <color indexed="6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Calibri"/>
      <family val="2"/>
    </font>
    <font>
      <b/>
      <sz val="11"/>
      <color indexed="10"/>
      <name val="Times New Roman"/>
      <family val="1"/>
    </font>
    <font>
      <b/>
      <sz val="12"/>
      <color indexed="8"/>
      <name val="Times New Roman"/>
      <family val="1"/>
    </font>
    <font>
      <sz val="11"/>
      <color indexed="10"/>
      <name val="Times New Roman"/>
      <family val="1"/>
    </font>
    <font>
      <sz val="12"/>
      <color indexed="10"/>
      <name val="Times New Roman"/>
      <family val="1"/>
    </font>
    <font>
      <b/>
      <sz val="11"/>
      <name val="Calibri"/>
      <family val="2"/>
    </font>
    <font>
      <b/>
      <sz val="16"/>
      <color indexed="8"/>
      <name val="Times New Roman"/>
      <family val="1"/>
    </font>
    <font>
      <sz val="11"/>
      <name val="Calibri"/>
      <family val="2"/>
    </font>
    <font>
      <sz val="10"/>
      <color indexed="8"/>
      <name val="Calibri"/>
      <family val="2"/>
    </font>
    <font>
      <b/>
      <sz val="10"/>
      <color indexed="8"/>
      <name val="Times New Roman"/>
      <family val="1"/>
    </font>
    <font>
      <sz val="12"/>
      <color indexed="8"/>
      <name val="Calibri"/>
      <family val="2"/>
    </font>
    <font>
      <b/>
      <sz val="14"/>
      <color indexed="8"/>
      <name val="Times New Roman"/>
      <family val="1"/>
    </font>
    <font>
      <sz val="8"/>
      <name val="Tahoma"/>
      <family val="2"/>
    </font>
    <font>
      <i/>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2"/>
      <color theme="1"/>
      <name val="Times New Roman"/>
      <family val="1"/>
    </font>
    <font>
      <b/>
      <sz val="11"/>
      <color rgb="FFFF0000"/>
      <name val="Calibri"/>
      <family val="2"/>
    </font>
    <font>
      <b/>
      <sz val="11"/>
      <color rgb="FFFF0000"/>
      <name val="Times New Roman"/>
      <family val="1"/>
    </font>
    <font>
      <b/>
      <sz val="12"/>
      <color theme="1"/>
      <name val="Times New Roman"/>
      <family val="1"/>
    </font>
    <font>
      <sz val="11"/>
      <color rgb="FFFF0000"/>
      <name val="Times New Roman"/>
      <family val="1"/>
    </font>
    <font>
      <sz val="10"/>
      <color theme="1"/>
      <name val="Times New Roman"/>
      <family val="1"/>
    </font>
    <font>
      <sz val="12"/>
      <color rgb="FFFF0000"/>
      <name val="Times New Roman"/>
      <family val="1"/>
    </font>
    <font>
      <sz val="10"/>
      <color rgb="FF000000"/>
      <name val="Times New Roman"/>
      <family val="1"/>
    </font>
    <font>
      <b/>
      <sz val="16"/>
      <color theme="1"/>
      <name val="Times New Roman"/>
      <family val="1"/>
    </font>
    <font>
      <sz val="10"/>
      <color theme="1"/>
      <name val="Calibri"/>
      <family val="2"/>
    </font>
    <font>
      <sz val="10.5"/>
      <color rgb="FF000000"/>
      <name val="Times New Roman"/>
      <family val="1"/>
    </font>
    <font>
      <sz val="11"/>
      <color rgb="FF000000"/>
      <name val="Times New Roman"/>
      <family val="1"/>
    </font>
    <font>
      <b/>
      <sz val="10"/>
      <color theme="1"/>
      <name val="Times New Roman"/>
      <family val="1"/>
    </font>
    <font>
      <sz val="12"/>
      <color rgb="FF000000"/>
      <name val="Times New Roman"/>
      <family val="1"/>
    </font>
    <font>
      <sz val="11"/>
      <color rgb="FF333333"/>
      <name val="Times New Roman"/>
      <family val="1"/>
    </font>
    <font>
      <sz val="12"/>
      <color theme="1"/>
      <name val="Calibri"/>
      <family val="2"/>
    </font>
    <font>
      <b/>
      <sz val="14"/>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s>
  <borders count="28">
    <border>
      <left/>
      <right/>
      <top/>
      <bottom/>
      <diagonal/>
    </border>
    <border>
      <left>
        <color indexed="63"/>
      </left>
      <right>
        <color indexed="63"/>
      </right>
      <top style="thin"/>
      <bottom style="double"/>
    </border>
    <border>
      <left>
        <color indexed="63"/>
      </left>
      <right>
        <color indexed="63"/>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hair"/>
      <right>
        <color indexed="63"/>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style="medium"/>
      <top style="medium"/>
      <bottom style="mediu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right/>
      <top/>
      <bottom style="thin"/>
    </border>
  </borders>
  <cellStyleXfs count="1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4" fillId="0" borderId="0">
      <alignment/>
      <protection/>
    </xf>
    <xf numFmtId="0" fontId="11" fillId="0" borderId="0">
      <alignment/>
      <protection/>
    </xf>
    <xf numFmtId="0" fontId="11" fillId="0" borderId="0">
      <alignment/>
      <protection/>
    </xf>
    <xf numFmtId="0" fontId="15" fillId="0" borderId="1">
      <alignment/>
      <protection locked="0"/>
    </xf>
    <xf numFmtId="44" fontId="15" fillId="0" borderId="0">
      <alignment/>
      <protection locked="0"/>
    </xf>
    <xf numFmtId="44" fontId="15" fillId="0" borderId="0">
      <alignment/>
      <protection locked="0"/>
    </xf>
    <xf numFmtId="44" fontId="15" fillId="0" borderId="0">
      <alignment/>
      <protection locked="0"/>
    </xf>
    <xf numFmtId="0" fontId="16" fillId="0" borderId="0">
      <alignment/>
      <protection locked="0"/>
    </xf>
    <xf numFmtId="0" fontId="16" fillId="0" borderId="0">
      <alignment/>
      <protection locked="0"/>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7" fillId="0" borderId="0" applyFill="0" applyBorder="0" applyAlignment="0">
      <protection/>
    </xf>
    <xf numFmtId="202" fontId="11" fillId="0" borderId="0" applyFill="0" applyBorder="0" applyAlignment="0">
      <protection/>
    </xf>
    <xf numFmtId="201" fontId="2" fillId="0" borderId="0" applyFill="0" applyBorder="0" applyAlignment="0">
      <protection/>
    </xf>
    <xf numFmtId="197" fontId="18" fillId="0" borderId="0" applyFill="0" applyBorder="0" applyAlignment="0">
      <protection/>
    </xf>
    <xf numFmtId="198" fontId="18" fillId="0" borderId="0" applyFill="0" applyBorder="0" applyAlignment="0">
      <protection/>
    </xf>
    <xf numFmtId="194" fontId="11" fillId="0" borderId="0" applyFill="0" applyBorder="0" applyAlignment="0">
      <protection/>
    </xf>
    <xf numFmtId="203" fontId="11" fillId="0" borderId="0" applyFill="0" applyBorder="0" applyAlignment="0">
      <protection/>
    </xf>
    <xf numFmtId="202" fontId="11" fillId="0" borderId="0" applyFill="0" applyBorder="0" applyAlignment="0">
      <protection/>
    </xf>
    <xf numFmtId="0" fontId="2" fillId="0" borderId="0" applyFont="0" applyFill="0" applyBorder="0" applyAlignment="0" applyProtection="0"/>
    <xf numFmtId="194" fontId="11" fillId="0" borderId="0" applyFont="0" applyFill="0" applyBorder="0" applyAlignment="0" applyProtection="0"/>
    <xf numFmtId="209" fontId="19" fillId="0" borderId="0" applyFont="0" applyFill="0" applyBorder="0" applyAlignment="0" applyProtection="0"/>
    <xf numFmtId="208" fontId="20" fillId="0" borderId="0" applyFont="0" applyFill="0" applyBorder="0" applyAlignment="0" applyProtection="0"/>
    <xf numFmtId="202" fontId="11" fillId="0" borderId="0" applyFont="0" applyFill="0" applyBorder="0" applyAlignment="0" applyProtection="0"/>
    <xf numFmtId="210" fontId="21" fillId="0" borderId="0" applyFont="0" applyFill="0" applyBorder="0" applyAlignment="0" applyProtection="0"/>
    <xf numFmtId="204" fontId="2" fillId="20" borderId="0" applyFont="0" applyFill="0" applyBorder="0" applyAlignment="0" applyProtection="0"/>
    <xf numFmtId="14" fontId="17" fillId="0" borderId="0" applyFill="0" applyBorder="0" applyAlignment="0">
      <protection/>
    </xf>
    <xf numFmtId="205" fontId="2" fillId="20" borderId="0" applyFont="0" applyFill="0" applyBorder="0" applyAlignment="0" applyProtection="0"/>
    <xf numFmtId="38" fontId="20" fillId="0" borderId="2">
      <alignment vertical="center"/>
      <protection/>
    </xf>
    <xf numFmtId="0" fontId="22" fillId="0" borderId="0" applyNumberFormat="0" applyFill="0" applyBorder="0" applyAlignment="0" applyProtection="0"/>
    <xf numFmtId="194" fontId="11" fillId="0" borderId="0" applyFill="0" applyBorder="0" applyAlignment="0">
      <protection/>
    </xf>
    <xf numFmtId="202" fontId="11" fillId="0" borderId="0" applyFill="0" applyBorder="0" applyAlignment="0">
      <protection/>
    </xf>
    <xf numFmtId="194" fontId="11" fillId="0" borderId="0" applyFill="0" applyBorder="0" applyAlignment="0">
      <protection/>
    </xf>
    <xf numFmtId="203" fontId="11" fillId="0" borderId="0" applyFill="0" applyBorder="0" applyAlignment="0">
      <protection/>
    </xf>
    <xf numFmtId="202" fontId="11" fillId="0" borderId="0" applyFill="0" applyBorder="0" applyAlignment="0">
      <protection/>
    </xf>
    <xf numFmtId="10" fontId="23" fillId="21" borderId="3" applyNumberFormat="0" applyFill="0" applyBorder="0" applyAlignment="0" applyProtection="0"/>
    <xf numFmtId="38" fontId="10" fillId="22" borderId="0" applyNumberFormat="0" applyBorder="0" applyAlignment="0" applyProtection="0"/>
    <xf numFmtId="0" fontId="8" fillId="0" borderId="4" applyNumberFormat="0" applyAlignment="0" applyProtection="0"/>
    <xf numFmtId="0" fontId="8" fillId="0" borderId="5">
      <alignment horizontal="left" vertical="center"/>
      <protection/>
    </xf>
    <xf numFmtId="14" fontId="9" fillId="23" borderId="6">
      <alignment horizontal="center" vertical="center" wrapText="1"/>
      <protection/>
    </xf>
    <xf numFmtId="0" fontId="24" fillId="0" borderId="0" applyNumberFormat="0" applyFill="0" applyBorder="0" applyAlignment="0" applyProtection="0"/>
    <xf numFmtId="206" fontId="2" fillId="24" borderId="3" applyNumberFormat="0" applyFont="0" applyAlignment="0">
      <protection locked="0"/>
    </xf>
    <xf numFmtId="10" fontId="10" fillId="25" borderId="3" applyNumberFormat="0" applyBorder="0" applyAlignment="0" applyProtection="0"/>
    <xf numFmtId="194" fontId="11" fillId="0" borderId="0" applyFill="0" applyBorder="0" applyAlignment="0">
      <protection/>
    </xf>
    <xf numFmtId="202" fontId="11" fillId="0" borderId="0" applyFill="0" applyBorder="0" applyAlignment="0">
      <protection/>
    </xf>
    <xf numFmtId="194" fontId="11" fillId="0" borderId="0" applyFill="0" applyBorder="0" applyAlignment="0">
      <protection/>
    </xf>
    <xf numFmtId="203" fontId="11" fillId="0" borderId="0" applyFill="0" applyBorder="0" applyAlignment="0">
      <protection/>
    </xf>
    <xf numFmtId="202" fontId="11" fillId="0" borderId="0" applyFill="0" applyBorder="0" applyAlignment="0">
      <protection/>
    </xf>
    <xf numFmtId="212" fontId="2" fillId="0" borderId="0">
      <alignment/>
      <protection/>
    </xf>
    <xf numFmtId="0" fontId="2" fillId="0" borderId="0">
      <alignment/>
      <protection/>
    </xf>
    <xf numFmtId="0" fontId="2" fillId="0" borderId="0">
      <alignment/>
      <protection/>
    </xf>
    <xf numFmtId="0" fontId="25" fillId="0" borderId="0">
      <alignment/>
      <protection/>
    </xf>
    <xf numFmtId="0" fontId="11" fillId="0" borderId="0">
      <alignment/>
      <protection/>
    </xf>
    <xf numFmtId="207" fontId="2" fillId="20" borderId="0">
      <alignment/>
      <protection/>
    </xf>
    <xf numFmtId="0" fontId="26" fillId="20" borderId="0">
      <alignment/>
      <protection/>
    </xf>
    <xf numFmtId="192" fontId="2" fillId="0" borderId="0" applyFont="0" applyFill="0" applyBorder="0" applyAlignment="0" applyProtection="0"/>
    <xf numFmtId="198" fontId="18" fillId="0" borderId="0" applyFont="0" applyFill="0" applyBorder="0" applyAlignment="0" applyProtection="0"/>
    <xf numFmtId="196" fontId="18" fillId="0" borderId="0" applyFont="0" applyFill="0" applyBorder="0" applyAlignment="0" applyProtection="0"/>
    <xf numFmtId="10" fontId="2" fillId="0" borderId="0" applyFont="0" applyFill="0" applyBorder="0" applyAlignment="0" applyProtection="0"/>
    <xf numFmtId="211" fontId="21" fillId="0" borderId="0" applyFont="0" applyFill="0" applyBorder="0" applyAlignment="0" applyProtection="0"/>
    <xf numFmtId="189" fontId="11" fillId="0" borderId="0">
      <alignment/>
      <protection/>
    </xf>
    <xf numFmtId="190" fontId="11" fillId="0" borderId="0">
      <alignment/>
      <protection/>
    </xf>
    <xf numFmtId="194" fontId="11" fillId="0" borderId="0" applyFill="0" applyBorder="0" applyAlignment="0">
      <protection/>
    </xf>
    <xf numFmtId="202" fontId="11" fillId="0" borderId="0" applyFill="0" applyBorder="0" applyAlignment="0">
      <protection/>
    </xf>
    <xf numFmtId="194" fontId="11" fillId="0" borderId="0" applyFill="0" applyBorder="0" applyAlignment="0">
      <protection/>
    </xf>
    <xf numFmtId="203" fontId="11" fillId="0" borderId="0" applyFill="0" applyBorder="0" applyAlignment="0">
      <protection/>
    </xf>
    <xf numFmtId="202" fontId="11" fillId="0" borderId="0" applyFill="0" applyBorder="0" applyAlignment="0">
      <protection/>
    </xf>
    <xf numFmtId="0" fontId="25" fillId="0" borderId="0" applyNumberFormat="0">
      <alignment horizontal="left"/>
      <protection/>
    </xf>
    <xf numFmtId="3" fontId="4" fillId="0" borderId="0" applyFont="0" applyFill="0" applyBorder="0" applyAlignment="0">
      <protection/>
    </xf>
    <xf numFmtId="195" fontId="27" fillId="0" borderId="3">
      <alignment horizontal="left" vertical="center"/>
      <protection locked="0"/>
    </xf>
    <xf numFmtId="49" fontId="17" fillId="0" borderId="0" applyFill="0" applyBorder="0" applyAlignment="0">
      <protection/>
    </xf>
    <xf numFmtId="199" fontId="18" fillId="0" borderId="0" applyFill="0" applyBorder="0" applyAlignment="0">
      <protection/>
    </xf>
    <xf numFmtId="200" fontId="18" fillId="0" borderId="0" applyFill="0" applyBorder="0" applyAlignment="0">
      <protection/>
    </xf>
    <xf numFmtId="0" fontId="12" fillId="0" borderId="0" applyFill="0" applyBorder="0" applyProtection="0">
      <alignment horizontal="left" vertical="top"/>
    </xf>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191" fontId="4" fillId="0" borderId="7">
      <alignment/>
      <protection locked="0"/>
    </xf>
    <xf numFmtId="0" fontId="72" fillId="32" borderId="8" applyNumberFormat="0" applyAlignment="0" applyProtection="0"/>
    <xf numFmtId="0" fontId="73" fillId="33" borderId="9" applyNumberFormat="0" applyAlignment="0" applyProtection="0"/>
    <xf numFmtId="0" fontId="74" fillId="33" borderId="8" applyNumberFormat="0" applyAlignment="0" applyProtection="0"/>
    <xf numFmtId="0" fontId="75" fillId="0" borderId="0" applyNumberFormat="0" applyFill="0" applyBorder="0" applyAlignment="0" applyProtection="0"/>
    <xf numFmtId="0" fontId="7" fillId="22" borderId="10">
      <alignment/>
      <protection/>
    </xf>
    <xf numFmtId="14" fontId="4" fillId="0" borderId="0">
      <alignment horizontal="right"/>
      <protection/>
    </xf>
    <xf numFmtId="44" fontId="0" fillId="0" borderId="0" applyFont="0" applyFill="0" applyBorder="0" applyAlignment="0" applyProtection="0"/>
    <xf numFmtId="42" fontId="0" fillId="0" borderId="0" applyFont="0" applyFill="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191" fontId="13" fillId="23" borderId="7">
      <alignment/>
      <protection/>
    </xf>
    <xf numFmtId="0" fontId="2" fillId="0" borderId="3">
      <alignment horizontal="right"/>
      <protection/>
    </xf>
    <xf numFmtId="0" fontId="79" fillId="0" borderId="14" applyNumberFormat="0" applyFill="0" applyAlignment="0" applyProtection="0"/>
    <xf numFmtId="0" fontId="2" fillId="0" borderId="0">
      <alignment/>
      <protection/>
    </xf>
    <xf numFmtId="0" fontId="80" fillId="34" borderId="15" applyNumberFormat="0" applyAlignment="0" applyProtection="0"/>
    <xf numFmtId="0" fontId="81" fillId="0" borderId="0" applyNumberFormat="0" applyFill="0" applyBorder="0" applyAlignment="0" applyProtection="0"/>
    <xf numFmtId="0" fontId="2" fillId="0" borderId="3">
      <alignment/>
      <protection/>
    </xf>
    <xf numFmtId="0" fontId="82" fillId="35" borderId="0" applyNumberFormat="0" applyBorder="0" applyAlignment="0" applyProtection="0"/>
    <xf numFmtId="0" fontId="2"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83" fillId="0" borderId="0" applyNumberFormat="0" applyFill="0" applyBorder="0" applyAlignment="0" applyProtection="0"/>
    <xf numFmtId="0" fontId="84" fillId="36" borderId="0" applyNumberFormat="0" applyBorder="0" applyAlignment="0" applyProtection="0"/>
    <xf numFmtId="0" fontId="85" fillId="0" borderId="0" applyNumberFormat="0" applyFill="0" applyBorder="0" applyAlignment="0" applyProtection="0"/>
    <xf numFmtId="0" fontId="0" fillId="37"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86" fillId="0" borderId="17" applyNumberFormat="0" applyFill="0" applyAlignment="0" applyProtection="0"/>
    <xf numFmtId="0" fontId="11" fillId="0" borderId="0">
      <alignment/>
      <protection/>
    </xf>
    <xf numFmtId="0" fontId="20" fillId="0" borderId="0" applyNumberFormat="0" applyFont="0" applyFill="0" applyBorder="0" applyAlignment="0" applyProtection="0"/>
    <xf numFmtId="0" fontId="4" fillId="0" borderId="0">
      <alignment vertical="justify"/>
      <protection/>
    </xf>
    <xf numFmtId="0" fontId="87" fillId="0" borderId="0" applyNumberFormat="0" applyFill="0" applyBorder="0" applyAlignment="0" applyProtection="0"/>
    <xf numFmtId="193" fontId="4"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8" fillId="38" borderId="0" applyNumberFormat="0" applyBorder="0" applyAlignment="0" applyProtection="0"/>
    <xf numFmtId="4" fontId="2" fillId="0" borderId="3">
      <alignment/>
      <protection/>
    </xf>
    <xf numFmtId="44" fontId="15" fillId="0" borderId="0">
      <alignment/>
      <protection locked="0"/>
    </xf>
  </cellStyleXfs>
  <cellXfs count="356">
    <xf numFmtId="0" fontId="0" fillId="0" borderId="0" xfId="0" applyFont="1" applyAlignment="1">
      <alignment/>
    </xf>
    <xf numFmtId="3" fontId="89" fillId="0" borderId="0" xfId="0" applyNumberFormat="1" applyFont="1" applyBorder="1" applyAlignment="1">
      <alignment horizontal="center" vertical="center" wrapText="1"/>
    </xf>
    <xf numFmtId="0" fontId="89" fillId="0" borderId="0" xfId="0" applyFont="1" applyBorder="1" applyAlignment="1">
      <alignment horizontal="left" vertical="center" wrapText="1"/>
    </xf>
    <xf numFmtId="0" fontId="90" fillId="0" borderId="0" xfId="0" applyFont="1" applyBorder="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90" fillId="0" borderId="3" xfId="0" applyFont="1" applyFill="1" applyBorder="1" applyAlignment="1">
      <alignment horizontal="center" vertical="center" wrapText="1"/>
    </xf>
    <xf numFmtId="0" fontId="89" fillId="0" borderId="3" xfId="0" applyFont="1" applyFill="1" applyBorder="1" applyAlignment="1">
      <alignment horizontal="center" vertical="center" wrapText="1"/>
    </xf>
    <xf numFmtId="0" fontId="0" fillId="0" borderId="0" xfId="0" applyFill="1" applyAlignment="1">
      <alignment/>
    </xf>
    <xf numFmtId="0" fontId="89" fillId="0" borderId="18" xfId="0"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0" fontId="29" fillId="0" borderId="0" xfId="82" applyFont="1" applyFill="1" applyBorder="1" applyAlignment="1" applyProtection="1">
      <alignment vertical="center" wrapText="1"/>
      <protection locked="0"/>
    </xf>
    <xf numFmtId="0" fontId="0" fillId="0" borderId="0" xfId="0" applyFill="1" applyBorder="1" applyAlignment="1">
      <alignment horizontal="center" vertical="center"/>
    </xf>
    <xf numFmtId="0" fontId="5" fillId="0" borderId="3" xfId="0" applyFont="1" applyFill="1" applyBorder="1" applyAlignment="1">
      <alignment horizontal="left" vertical="center" wrapText="1"/>
    </xf>
    <xf numFmtId="187" fontId="5" fillId="0" borderId="0" xfId="0" applyNumberFormat="1" applyFont="1" applyFill="1" applyBorder="1" applyAlignment="1">
      <alignment horizontal="left" vertical="top" wrapText="1"/>
    </xf>
    <xf numFmtId="0" fontId="89" fillId="0" borderId="19" xfId="0" applyFont="1" applyFill="1" applyBorder="1" applyAlignment="1">
      <alignment horizontal="center" vertical="center" wrapText="1"/>
    </xf>
    <xf numFmtId="0" fontId="0" fillId="0" borderId="3" xfId="0" applyFill="1" applyBorder="1" applyAlignment="1">
      <alignment horizontal="center" vertical="center"/>
    </xf>
    <xf numFmtId="0" fontId="34" fillId="0" borderId="3" xfId="0" applyFont="1" applyFill="1" applyBorder="1" applyAlignment="1" applyProtection="1">
      <alignment horizontal="center" vertical="center"/>
      <protection locked="0"/>
    </xf>
    <xf numFmtId="0" fontId="90"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89" fillId="0" borderId="0" xfId="0" applyFont="1" applyFill="1" applyBorder="1" applyAlignment="1">
      <alignment horizontal="center" vertical="center" wrapText="1"/>
    </xf>
    <xf numFmtId="3" fontId="89" fillId="0" borderId="0" xfId="0" applyNumberFormat="1" applyFont="1" applyFill="1" applyBorder="1" applyAlignment="1">
      <alignment horizontal="center" vertical="center" wrapText="1"/>
    </xf>
    <xf numFmtId="0" fontId="0" fillId="0" borderId="0" xfId="0" applyFill="1" applyBorder="1" applyAlignment="1">
      <alignment/>
    </xf>
    <xf numFmtId="3" fontId="0" fillId="0" borderId="0" xfId="0" applyNumberFormat="1" applyFill="1" applyBorder="1" applyAlignment="1">
      <alignment/>
    </xf>
    <xf numFmtId="3" fontId="5" fillId="0" borderId="0" xfId="0" applyNumberFormat="1" applyFont="1" applyFill="1" applyBorder="1" applyAlignment="1">
      <alignment horizontal="center" vertical="center"/>
    </xf>
    <xf numFmtId="0" fontId="91" fillId="0" borderId="0" xfId="0" applyFont="1" applyFill="1" applyBorder="1" applyAlignment="1">
      <alignment horizontal="left" vertical="top" wrapText="1"/>
    </xf>
    <xf numFmtId="0" fontId="0" fillId="0" borderId="0" xfId="0" applyFont="1" applyFill="1" applyBorder="1" applyAlignment="1">
      <alignment horizontal="center" vertical="center"/>
    </xf>
    <xf numFmtId="3" fontId="92" fillId="0" borderId="0" xfId="0" applyNumberFormat="1" applyFont="1" applyFill="1" applyBorder="1" applyAlignment="1">
      <alignment vertical="center"/>
    </xf>
    <xf numFmtId="0" fontId="93" fillId="0" borderId="0" xfId="0" applyFont="1" applyFill="1" applyBorder="1" applyAlignment="1">
      <alignment horizontal="center" vertical="center" wrapText="1"/>
    </xf>
    <xf numFmtId="4" fontId="0" fillId="0" borderId="0" xfId="0" applyNumberFormat="1" applyFont="1" applyFill="1" applyBorder="1" applyAlignment="1">
      <alignment/>
    </xf>
    <xf numFmtId="0" fontId="89" fillId="0" borderId="0" xfId="0" applyFont="1" applyFill="1" applyBorder="1" applyAlignment="1">
      <alignment vertical="center" wrapText="1"/>
    </xf>
    <xf numFmtId="0" fontId="30" fillId="0" borderId="0" xfId="0" applyFont="1" applyFill="1" applyBorder="1" applyAlignment="1">
      <alignment vertical="center"/>
    </xf>
    <xf numFmtId="0" fontId="5" fillId="0" borderId="0" xfId="0" applyFont="1" applyFill="1" applyBorder="1" applyAlignment="1">
      <alignment wrapText="1"/>
    </xf>
    <xf numFmtId="0" fontId="0" fillId="0" borderId="0" xfId="0" applyFill="1" applyBorder="1" applyAlignment="1">
      <alignment horizontal="center"/>
    </xf>
    <xf numFmtId="0" fontId="94" fillId="0" borderId="0" xfId="0" applyFont="1" applyFill="1" applyBorder="1" applyAlignment="1">
      <alignment horizontal="left" vertical="top" wrapText="1"/>
    </xf>
    <xf numFmtId="0" fontId="91" fillId="0" borderId="0" xfId="0" applyNumberFormat="1" applyFont="1" applyFill="1" applyBorder="1" applyAlignment="1">
      <alignment wrapText="1"/>
    </xf>
    <xf numFmtId="3" fontId="91" fillId="0" borderId="0" xfId="0" applyNumberFormat="1" applyFont="1" applyFill="1" applyBorder="1" applyAlignment="1">
      <alignment horizontal="center"/>
    </xf>
    <xf numFmtId="3" fontId="89" fillId="0" borderId="0" xfId="0" applyNumberFormat="1" applyFont="1" applyFill="1" applyBorder="1" applyAlignment="1">
      <alignment horizontal="right"/>
    </xf>
    <xf numFmtId="0" fontId="29" fillId="0" borderId="0" xfId="82" applyFont="1" applyFill="1" applyBorder="1" applyAlignment="1" applyProtection="1">
      <alignment wrapText="1"/>
      <protection locked="0"/>
    </xf>
    <xf numFmtId="3" fontId="95" fillId="0" borderId="0" xfId="0" applyNumberFormat="1" applyFont="1" applyFill="1" applyBorder="1" applyAlignment="1">
      <alignment horizontal="right"/>
    </xf>
    <xf numFmtId="0" fontId="91" fillId="0" borderId="0" xfId="0" applyFont="1" applyFill="1" applyBorder="1" applyAlignment="1">
      <alignment horizontal="left" vertical="top"/>
    </xf>
    <xf numFmtId="188" fontId="5" fillId="0" borderId="0" xfId="0" applyNumberFormat="1" applyFont="1" applyFill="1" applyBorder="1" applyAlignment="1">
      <alignment horizontal="left" wrapText="1"/>
    </xf>
    <xf numFmtId="0" fontId="5" fillId="0" borderId="0" xfId="0" applyFont="1" applyFill="1" applyBorder="1" applyAlignment="1">
      <alignment horizontal="center" vertical="center" wrapText="1"/>
    </xf>
    <xf numFmtId="3" fontId="0" fillId="0" borderId="0" xfId="0" applyNumberFormat="1" applyFont="1" applyFill="1" applyBorder="1" applyAlignment="1">
      <alignment horizontal="right" vertical="top"/>
    </xf>
    <xf numFmtId="0" fontId="5" fillId="0" borderId="0" xfId="0" applyFont="1" applyFill="1" applyBorder="1" applyAlignment="1">
      <alignment horizontal="center" vertical="center"/>
    </xf>
    <xf numFmtId="3" fontId="0" fillId="0" borderId="0" xfId="0" applyNumberFormat="1" applyFill="1" applyBorder="1" applyAlignment="1">
      <alignment horizontal="center"/>
    </xf>
    <xf numFmtId="3" fontId="90" fillId="0" borderId="0" xfId="0" applyNumberFormat="1" applyFont="1" applyFill="1" applyBorder="1" applyAlignment="1">
      <alignment horizontal="center" vertical="center"/>
    </xf>
    <xf numFmtId="0" fontId="87" fillId="0" borderId="0" xfId="0" applyFont="1" applyFill="1" applyBorder="1" applyAlignment="1">
      <alignment/>
    </xf>
    <xf numFmtId="0" fontId="89" fillId="0" borderId="0" xfId="0" applyFont="1" applyFill="1" applyBorder="1" applyAlignment="1">
      <alignment/>
    </xf>
    <xf numFmtId="0" fontId="96" fillId="0" borderId="0" xfId="0" applyFont="1" applyFill="1" applyBorder="1" applyAlignment="1">
      <alignment/>
    </xf>
    <xf numFmtId="0" fontId="79" fillId="0" borderId="0" xfId="0" applyFont="1" applyFill="1" applyBorder="1" applyAlignment="1">
      <alignment horizontal="center"/>
    </xf>
    <xf numFmtId="3" fontId="79" fillId="0" borderId="0" xfId="0" applyNumberFormat="1" applyFont="1" applyFill="1" applyBorder="1" applyAlignment="1">
      <alignment horizontal="center"/>
    </xf>
    <xf numFmtId="3" fontId="79" fillId="0" borderId="0" xfId="0" applyNumberFormat="1" applyFont="1" applyFill="1" applyBorder="1" applyAlignment="1">
      <alignment/>
    </xf>
    <xf numFmtId="0" fontId="92" fillId="0" borderId="0" xfId="0" applyFont="1" applyFill="1" applyBorder="1" applyAlignment="1">
      <alignment/>
    </xf>
    <xf numFmtId="0" fontId="29" fillId="0" borderId="0" xfId="0" applyFont="1" applyFill="1" applyBorder="1" applyAlignment="1">
      <alignment horizontal="left" vertical="top" wrapText="1"/>
    </xf>
    <xf numFmtId="0" fontId="5" fillId="0" borderId="0" xfId="0" applyFont="1" applyFill="1" applyBorder="1" applyAlignment="1">
      <alignment horizontal="center"/>
    </xf>
    <xf numFmtId="0" fontId="87" fillId="0" borderId="0" xfId="0" applyFont="1" applyFill="1" applyBorder="1" applyAlignment="1">
      <alignment horizontal="center"/>
    </xf>
    <xf numFmtId="3"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xf>
    <xf numFmtId="3" fontId="92" fillId="0" borderId="0" xfId="0" applyNumberFormat="1" applyFont="1" applyFill="1" applyBorder="1" applyAlignment="1">
      <alignment horizontal="center"/>
    </xf>
    <xf numFmtId="0" fontId="90" fillId="0" borderId="0" xfId="0" applyFont="1" applyFill="1" applyBorder="1" applyAlignment="1">
      <alignment horizontal="center" vertical="center"/>
    </xf>
    <xf numFmtId="3" fontId="5" fillId="0" borderId="0" xfId="0" applyNumberFormat="1" applyFont="1" applyFill="1" applyBorder="1" applyAlignment="1">
      <alignment horizontal="center" vertical="center" wrapText="1"/>
    </xf>
    <xf numFmtId="0" fontId="97"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0" fillId="0" borderId="0" xfId="0" applyFill="1" applyBorder="1" applyAlignment="1">
      <alignment vertical="center"/>
    </xf>
    <xf numFmtId="219" fontId="0" fillId="0" borderId="0" xfId="0" applyNumberFormat="1" applyFill="1" applyBorder="1" applyAlignment="1">
      <alignment horizontal="center" vertical="center"/>
    </xf>
    <xf numFmtId="0" fontId="79" fillId="0" borderId="0" xfId="0" applyFont="1" applyFill="1" applyBorder="1" applyAlignment="1">
      <alignment horizontal="center" vertical="center"/>
    </xf>
    <xf numFmtId="187" fontId="30" fillId="0" borderId="0" xfId="0" applyNumberFormat="1" applyFont="1" applyFill="1" applyBorder="1" applyAlignment="1">
      <alignment horizontal="left" vertical="top" wrapText="1"/>
    </xf>
    <xf numFmtId="1" fontId="31" fillId="0" borderId="0" xfId="150" applyNumberFormat="1" applyFont="1" applyFill="1" applyBorder="1" applyAlignment="1">
      <alignment horizontal="center"/>
    </xf>
    <xf numFmtId="218" fontId="0" fillId="0" borderId="0" xfId="0" applyNumberFormat="1" applyFill="1" applyBorder="1" applyAlignment="1">
      <alignment horizontal="center" vertical="center"/>
    </xf>
    <xf numFmtId="218" fontId="5" fillId="0" borderId="0" xfId="150" applyNumberFormat="1" applyFont="1" applyFill="1" applyBorder="1" applyAlignment="1">
      <alignment horizontal="center" vertical="center" wrapText="1"/>
    </xf>
    <xf numFmtId="0" fontId="98" fillId="0" borderId="0" xfId="0" applyFont="1" applyFill="1" applyBorder="1" applyAlignment="1">
      <alignment wrapText="1"/>
    </xf>
    <xf numFmtId="0" fontId="87" fillId="0" borderId="0" xfId="0" applyFont="1" applyFill="1" applyBorder="1" applyAlignment="1">
      <alignment horizontal="center" vertical="center"/>
    </xf>
    <xf numFmtId="0" fontId="62" fillId="0" borderId="0" xfId="0" applyFont="1" applyFill="1" applyBorder="1" applyAlignment="1">
      <alignment horizontal="center" vertical="center"/>
    </xf>
    <xf numFmtId="219" fontId="31" fillId="0" borderId="0" xfId="150" applyNumberFormat="1" applyFont="1" applyFill="1" applyBorder="1" applyAlignment="1">
      <alignment horizontal="center" vertical="center"/>
    </xf>
    <xf numFmtId="1" fontId="79" fillId="0" borderId="0" xfId="0" applyNumberFormat="1" applyFont="1" applyFill="1" applyBorder="1" applyAlignment="1">
      <alignment horizontal="center"/>
    </xf>
    <xf numFmtId="218" fontId="79" fillId="0" borderId="0" xfId="0" applyNumberFormat="1" applyFont="1" applyFill="1" applyBorder="1" applyAlignment="1">
      <alignment horizontal="center"/>
    </xf>
    <xf numFmtId="3" fontId="79" fillId="0" borderId="0" xfId="0" applyNumberFormat="1" applyFont="1" applyFill="1" applyBorder="1" applyAlignment="1">
      <alignment horizontal="center" vertical="center"/>
    </xf>
    <xf numFmtId="0" fontId="91" fillId="0" borderId="0" xfId="0" applyFont="1" applyFill="1" applyBorder="1" applyAlignment="1">
      <alignment vertical="top" wrapText="1"/>
    </xf>
    <xf numFmtId="3" fontId="90" fillId="0" borderId="0" xfId="0" applyNumberFormat="1" applyFont="1" applyFill="1" applyBorder="1" applyAlignment="1">
      <alignment horizontal="right" vertical="center" wrapText="1"/>
    </xf>
    <xf numFmtId="3" fontId="0" fillId="0" borderId="0" xfId="0" applyNumberFormat="1" applyFill="1" applyBorder="1" applyAlignment="1">
      <alignment horizontal="center" vertical="center"/>
    </xf>
    <xf numFmtId="0" fontId="89" fillId="0" borderId="0" xfId="0" applyNumberFormat="1" applyFont="1" applyFill="1" applyBorder="1" applyAlignment="1">
      <alignment vertical="top" wrapText="1"/>
    </xf>
    <xf numFmtId="3" fontId="30" fillId="0" borderId="0" xfId="0" applyNumberFormat="1" applyFont="1" applyFill="1" applyBorder="1" applyAlignment="1">
      <alignment horizontal="center" vertical="center"/>
    </xf>
    <xf numFmtId="0" fontId="89" fillId="0" borderId="0" xfId="0" applyFont="1" applyFill="1" applyBorder="1" applyAlignment="1">
      <alignment wrapText="1"/>
    </xf>
    <xf numFmtId="0" fontId="94" fillId="0" borderId="0" xfId="0" applyFont="1" applyFill="1" applyBorder="1" applyAlignment="1">
      <alignment horizontal="left" vertical="top"/>
    </xf>
    <xf numFmtId="3" fontId="79" fillId="0" borderId="0" xfId="0" applyNumberFormat="1" applyFont="1" applyFill="1" applyBorder="1" applyAlignment="1">
      <alignment vertical="center"/>
    </xf>
    <xf numFmtId="4" fontId="0" fillId="0" borderId="0" xfId="0" applyNumberFormat="1" applyFill="1" applyBorder="1" applyAlignment="1">
      <alignment/>
    </xf>
    <xf numFmtId="4" fontId="30" fillId="0" borderId="0" xfId="0" applyNumberFormat="1" applyFont="1" applyFill="1" applyBorder="1" applyAlignment="1">
      <alignment horizontal="center" vertical="center"/>
    </xf>
    <xf numFmtId="4" fontId="79" fillId="0" borderId="0" xfId="0" applyNumberFormat="1" applyFont="1" applyFill="1" applyBorder="1" applyAlignment="1">
      <alignment vertical="center"/>
    </xf>
    <xf numFmtId="0" fontId="94" fillId="0" borderId="0" xfId="0" applyFont="1" applyFill="1" applyBorder="1" applyAlignment="1">
      <alignment horizontal="left" vertical="center" wrapText="1"/>
    </xf>
    <xf numFmtId="0" fontId="0" fillId="0" borderId="0" xfId="0" applyFont="1" applyFill="1" applyAlignment="1">
      <alignment horizontal="center"/>
    </xf>
    <xf numFmtId="0" fontId="79" fillId="0" borderId="0" xfId="0" applyFont="1" applyFill="1" applyBorder="1" applyAlignment="1">
      <alignment/>
    </xf>
    <xf numFmtId="3" fontId="0" fillId="0" borderId="0" xfId="0" applyNumberFormat="1" applyFont="1" applyFill="1" applyBorder="1" applyAlignment="1">
      <alignment vertical="center"/>
    </xf>
    <xf numFmtId="0" fontId="30" fillId="0" borderId="0" xfId="82" applyFont="1" applyFill="1" applyBorder="1" applyAlignment="1" applyProtection="1">
      <alignment vertical="top" wrapText="1"/>
      <protection locked="0"/>
    </xf>
    <xf numFmtId="3" fontId="0" fillId="0" borderId="0" xfId="0" applyNumberFormat="1" applyFill="1" applyBorder="1" applyAlignment="1">
      <alignment vertical="center"/>
    </xf>
    <xf numFmtId="0" fontId="30" fillId="0" borderId="0" xfId="0" applyFont="1" applyFill="1" applyBorder="1" applyAlignment="1">
      <alignment horizontal="left" vertical="center"/>
    </xf>
    <xf numFmtId="0" fontId="0" fillId="39" borderId="0" xfId="0" applyFill="1" applyAlignment="1">
      <alignment/>
    </xf>
    <xf numFmtId="0" fontId="0" fillId="0" borderId="0" xfId="0" applyAlignment="1">
      <alignment horizontal="center" vertical="center"/>
    </xf>
    <xf numFmtId="218" fontId="79" fillId="0" borderId="0" xfId="0" applyNumberFormat="1" applyFont="1" applyFill="1" applyBorder="1" applyAlignment="1">
      <alignment horizontal="center" vertical="center"/>
    </xf>
    <xf numFmtId="4" fontId="0" fillId="0" borderId="0" xfId="0" applyNumberFormat="1" applyFill="1" applyBorder="1"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vertical="center" wrapText="1"/>
    </xf>
    <xf numFmtId="0" fontId="0" fillId="0" borderId="0" xfId="0" applyFont="1" applyFill="1" applyBorder="1" applyAlignment="1">
      <alignment/>
    </xf>
    <xf numFmtId="0" fontId="0" fillId="0" borderId="0" xfId="0" applyFill="1" applyBorder="1" applyAlignment="1">
      <alignment wrapText="1"/>
    </xf>
    <xf numFmtId="3" fontId="30" fillId="0" borderId="0" xfId="0" applyNumberFormat="1" applyFont="1" applyFill="1" applyBorder="1" applyAlignment="1">
      <alignment/>
    </xf>
    <xf numFmtId="0" fontId="99" fillId="0" borderId="0" xfId="0" applyFont="1" applyBorder="1" applyAlignment="1">
      <alignment/>
    </xf>
    <xf numFmtId="0" fontId="99" fillId="0" borderId="0" xfId="0" applyFont="1" applyBorder="1" applyAlignment="1">
      <alignment horizontal="center" vertical="center"/>
    </xf>
    <xf numFmtId="0" fontId="5" fillId="0" borderId="0" xfId="0" applyFont="1" applyFill="1" applyBorder="1" applyAlignment="1">
      <alignment horizontal="left" vertical="center" wrapText="1"/>
    </xf>
    <xf numFmtId="0" fontId="89" fillId="0" borderId="19" xfId="0" applyFont="1" applyFill="1" applyBorder="1" applyAlignment="1">
      <alignment horizontal="left" vertical="center" wrapText="1"/>
    </xf>
    <xf numFmtId="0" fontId="89" fillId="0" borderId="0" xfId="0" applyFont="1" applyBorder="1" applyAlignment="1">
      <alignment horizontal="center" vertical="center" wrapText="1"/>
    </xf>
    <xf numFmtId="0" fontId="90" fillId="0" borderId="0" xfId="0" applyFont="1" applyBorder="1" applyAlignment="1">
      <alignment vertical="center" wrapText="1"/>
    </xf>
    <xf numFmtId="49" fontId="0" fillId="0" borderId="3" xfId="0" applyNumberFormat="1" applyFill="1" applyBorder="1" applyAlignment="1">
      <alignment horizontal="center" vertical="center"/>
    </xf>
    <xf numFmtId="0" fontId="0" fillId="0" borderId="0" xfId="0" applyBorder="1" applyAlignment="1">
      <alignment/>
    </xf>
    <xf numFmtId="0" fontId="0" fillId="0" borderId="0" xfId="0"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89" fillId="0" borderId="0" xfId="0" applyFont="1" applyFill="1" applyBorder="1" applyAlignment="1">
      <alignment horizontal="center"/>
    </xf>
    <xf numFmtId="49" fontId="89" fillId="0" borderId="0" xfId="0" applyNumberFormat="1" applyFont="1" applyBorder="1" applyAlignment="1">
      <alignment vertical="center" wrapText="1"/>
    </xf>
    <xf numFmtId="0" fontId="34" fillId="0" borderId="0" xfId="0" applyFont="1" applyFill="1" applyBorder="1" applyAlignment="1" applyProtection="1">
      <alignment horizontal="center" vertical="center"/>
      <protection locked="0"/>
    </xf>
    <xf numFmtId="9" fontId="89" fillId="0" borderId="0" xfId="0" applyNumberFormat="1" applyFont="1" applyFill="1" applyBorder="1" applyAlignment="1">
      <alignment horizontal="center" vertical="center" wrapText="1"/>
    </xf>
    <xf numFmtId="213" fontId="89" fillId="0" borderId="0" xfId="152"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5" fillId="0" borderId="0" xfId="152" applyNumberFormat="1" applyFont="1" applyFill="1" applyBorder="1" applyAlignment="1">
      <alignment horizontal="center" vertical="center"/>
    </xf>
    <xf numFmtId="213" fontId="89" fillId="0" borderId="3" xfId="152" applyNumberFormat="1" applyFont="1" applyFill="1" applyBorder="1" applyAlignment="1">
      <alignment horizontal="center" vertical="center" wrapText="1"/>
    </xf>
    <xf numFmtId="3" fontId="64" fillId="0" borderId="3" xfId="0" applyNumberFormat="1" applyFont="1" applyFill="1" applyBorder="1" applyAlignment="1">
      <alignment horizontal="center" vertical="center"/>
    </xf>
    <xf numFmtId="49" fontId="89" fillId="0" borderId="3" xfId="0" applyNumberFormat="1" applyFont="1" applyFill="1" applyBorder="1" applyAlignment="1">
      <alignment vertical="center" wrapText="1"/>
    </xf>
    <xf numFmtId="0" fontId="89" fillId="0" borderId="3" xfId="0" applyFont="1" applyFill="1" applyBorder="1" applyAlignment="1">
      <alignment wrapText="1"/>
    </xf>
    <xf numFmtId="1" fontId="5" fillId="0" borderId="3" xfId="0" applyNumberFormat="1" applyFont="1" applyFill="1" applyBorder="1" applyAlignment="1">
      <alignment horizontal="center" vertical="center" wrapText="1"/>
    </xf>
    <xf numFmtId="1" fontId="5" fillId="0" borderId="18" xfId="0" applyNumberFormat="1" applyFont="1" applyFill="1" applyBorder="1" applyAlignment="1">
      <alignment horizontal="center" vertical="center" wrapText="1"/>
    </xf>
    <xf numFmtId="0" fontId="89" fillId="0" borderId="3" xfId="154" applyNumberFormat="1" applyFont="1" applyFill="1" applyBorder="1" applyAlignment="1">
      <alignment horizontal="center" vertical="center"/>
    </xf>
    <xf numFmtId="0" fontId="89" fillId="0" borderId="3" xfId="154" applyNumberFormat="1" applyFont="1" applyFill="1" applyBorder="1" applyAlignment="1">
      <alignment horizontal="center" vertical="center" wrapText="1"/>
    </xf>
    <xf numFmtId="0" fontId="5" fillId="0" borderId="3" xfId="152" applyNumberFormat="1" applyFont="1" applyFill="1" applyBorder="1" applyAlignment="1">
      <alignment horizontal="center" vertical="center"/>
    </xf>
    <xf numFmtId="0" fontId="5" fillId="0" borderId="18" xfId="152"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0" fontId="0" fillId="40" borderId="0" xfId="0" applyFill="1" applyAlignment="1">
      <alignment/>
    </xf>
    <xf numFmtId="0" fontId="99" fillId="40" borderId="0" xfId="0" applyFont="1" applyFill="1" applyBorder="1" applyAlignment="1">
      <alignment/>
    </xf>
    <xf numFmtId="1" fontId="5" fillId="0" borderId="19" xfId="0" applyNumberFormat="1" applyFont="1" applyFill="1" applyBorder="1" applyAlignment="1">
      <alignment horizontal="center" vertical="center" wrapText="1"/>
    </xf>
    <xf numFmtId="0" fontId="96" fillId="0" borderId="3" xfId="0" applyFont="1" applyFill="1" applyBorder="1" applyAlignment="1">
      <alignment horizontal="center" vertical="center" wrapText="1"/>
    </xf>
    <xf numFmtId="0" fontId="100" fillId="0" borderId="3" xfId="0" applyFont="1" applyFill="1" applyBorder="1" applyAlignment="1">
      <alignment horizontal="center" vertical="center"/>
    </xf>
    <xf numFmtId="221" fontId="30" fillId="0" borderId="3" xfId="0" applyNumberFormat="1" applyFont="1" applyBorder="1" applyAlignment="1">
      <alignment horizontal="left" vertical="center" wrapText="1"/>
    </xf>
    <xf numFmtId="221" fontId="5" fillId="0" borderId="3" xfId="0" applyNumberFormat="1" applyFont="1" applyBorder="1" applyAlignment="1">
      <alignment horizontal="left" vertical="center" wrapText="1"/>
    </xf>
    <xf numFmtId="0" fontId="30" fillId="0" borderId="18" xfId="0" applyFont="1" applyFill="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center"/>
    </xf>
    <xf numFmtId="2" fontId="0" fillId="0" borderId="3" xfId="0" applyNumberFormat="1" applyFill="1" applyBorder="1" applyAlignment="1">
      <alignment horizontal="center" vertical="center"/>
    </xf>
    <xf numFmtId="176" fontId="0" fillId="0" borderId="3" xfId="0" applyNumberFormat="1" applyFill="1" applyBorder="1" applyAlignment="1">
      <alignment horizontal="center" vertical="center"/>
    </xf>
    <xf numFmtId="2" fontId="5" fillId="0" borderId="3" xfId="0" applyNumberFormat="1" applyFont="1" applyFill="1" applyBorder="1" applyAlignment="1">
      <alignment horizontal="center" vertical="center" wrapText="1"/>
    </xf>
    <xf numFmtId="0" fontId="101" fillId="0" borderId="3" xfId="0" applyFont="1" applyBorder="1" applyAlignment="1">
      <alignment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221" fontId="5" fillId="0" borderId="3" xfId="0" applyNumberFormat="1" applyFont="1" applyBorder="1" applyAlignment="1">
      <alignment horizontal="left" vertical="center" wrapText="1"/>
    </xf>
    <xf numFmtId="221" fontId="30" fillId="0" borderId="3" xfId="0" applyNumberFormat="1" applyFont="1" applyFill="1" applyBorder="1" applyAlignment="1">
      <alignment horizontal="left" vertical="center" wrapText="1"/>
    </xf>
    <xf numFmtId="221" fontId="5" fillId="0" borderId="3" xfId="0" applyNumberFormat="1" applyFont="1" applyFill="1" applyBorder="1" applyAlignment="1">
      <alignment horizontal="left" vertical="center" wrapText="1"/>
    </xf>
    <xf numFmtId="0" fontId="102" fillId="0" borderId="3" xfId="0" applyFont="1" applyFill="1" applyBorder="1" applyAlignment="1">
      <alignment vertical="center" wrapText="1"/>
    </xf>
    <xf numFmtId="0" fontId="89" fillId="0" borderId="21" xfId="0" applyFont="1" applyFill="1" applyBorder="1" applyAlignment="1">
      <alignment vertical="center" wrapText="1"/>
    </xf>
    <xf numFmtId="2" fontId="89"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89" fillId="0" borderId="3" xfId="0" applyFont="1" applyFill="1" applyBorder="1" applyAlignment="1">
      <alignment horizontal="center" vertical="center"/>
    </xf>
    <xf numFmtId="2" fontId="0" fillId="0" borderId="3" xfId="0" applyNumberFormat="1" applyFont="1" applyFill="1" applyBorder="1" applyAlignment="1">
      <alignment horizontal="center" vertical="center"/>
    </xf>
    <xf numFmtId="14" fontId="89" fillId="0" borderId="3" xfId="0" applyNumberFormat="1" applyFont="1" applyFill="1" applyBorder="1" applyAlignment="1">
      <alignment horizontal="left" vertical="center" wrapText="1"/>
    </xf>
    <xf numFmtId="0" fontId="34" fillId="0" borderId="3" xfId="0" applyNumberFormat="1" applyFont="1" applyFill="1" applyBorder="1" applyAlignment="1">
      <alignment horizontal="left" vertical="center" wrapText="1"/>
    </xf>
    <xf numFmtId="0" fontId="89" fillId="0" borderId="3" xfId="0" applyFont="1" applyFill="1" applyBorder="1" applyAlignment="1">
      <alignment vertical="center" wrapText="1"/>
    </xf>
    <xf numFmtId="0" fontId="0" fillId="0" borderId="21" xfId="0" applyFont="1" applyFill="1" applyBorder="1" applyAlignment="1">
      <alignment horizontal="center" vertical="center"/>
    </xf>
    <xf numFmtId="3" fontId="89" fillId="0" borderId="3" xfId="0" applyNumberFormat="1" applyFont="1" applyFill="1" applyBorder="1" applyAlignment="1">
      <alignment horizontal="center" vertical="center" wrapText="1"/>
    </xf>
    <xf numFmtId="2" fontId="102" fillId="0" borderId="3" xfId="0" applyNumberFormat="1" applyFont="1" applyFill="1" applyBorder="1" applyAlignment="1">
      <alignment horizontal="center" vertical="center"/>
    </xf>
    <xf numFmtId="49" fontId="96" fillId="0" borderId="3" xfId="0" applyNumberFormat="1" applyFont="1" applyFill="1" applyBorder="1" applyAlignment="1">
      <alignment vertical="center" wrapText="1"/>
    </xf>
    <xf numFmtId="0" fontId="33" fillId="0" borderId="3" xfId="0" applyFont="1" applyFill="1" applyBorder="1" applyAlignment="1" applyProtection="1">
      <alignment horizontal="center" vertical="center"/>
      <protection locked="0"/>
    </xf>
    <xf numFmtId="0" fontId="102" fillId="0" borderId="3" xfId="0" applyFont="1" applyFill="1" applyBorder="1" applyAlignment="1">
      <alignment wrapText="1"/>
    </xf>
    <xf numFmtId="221" fontId="5" fillId="0" borderId="3" xfId="0" applyNumberFormat="1" applyFont="1" applyFill="1" applyBorder="1" applyAlignment="1">
      <alignment horizontal="left" wrapText="1"/>
    </xf>
    <xf numFmtId="0" fontId="89"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3" fontId="5"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49" fontId="30" fillId="0" borderId="3" xfId="0" applyNumberFormat="1" applyFont="1" applyFill="1" applyBorder="1" applyAlignment="1">
      <alignment vertical="center" wrapText="1"/>
    </xf>
    <xf numFmtId="0" fontId="30" fillId="0" borderId="3" xfId="0" applyFont="1" applyFill="1" applyBorder="1" applyAlignment="1" applyProtection="1">
      <alignment horizontal="center" vertical="center"/>
      <protection locked="0"/>
    </xf>
    <xf numFmtId="221" fontId="30" fillId="0" borderId="3" xfId="0" applyNumberFormat="1" applyFont="1" applyFill="1" applyBorder="1" applyAlignment="1">
      <alignment horizontal="left" vertical="center" wrapText="1"/>
    </xf>
    <xf numFmtId="221" fontId="5" fillId="0" borderId="3" xfId="0" applyNumberFormat="1" applyFont="1" applyFill="1" applyBorder="1" applyAlignment="1">
      <alignment horizontal="left" vertical="center" wrapText="1"/>
    </xf>
    <xf numFmtId="0" fontId="5" fillId="0" borderId="0" xfId="0" applyFont="1" applyFill="1" applyAlignment="1">
      <alignment vertical="center" wrapText="1"/>
    </xf>
    <xf numFmtId="0" fontId="5" fillId="0" borderId="18" xfId="0" applyFont="1" applyFill="1" applyBorder="1" applyAlignment="1">
      <alignment horizontal="center" vertical="center" wrapText="1"/>
    </xf>
    <xf numFmtId="0" fontId="5" fillId="0" borderId="3" xfId="0" applyFont="1" applyFill="1" applyBorder="1" applyAlignment="1">
      <alignment wrapText="1"/>
    </xf>
    <xf numFmtId="0" fontId="64" fillId="0" borderId="3" xfId="0" applyFont="1" applyFill="1" applyBorder="1" applyAlignment="1">
      <alignment horizontal="center" vertical="center"/>
    </xf>
    <xf numFmtId="0" fontId="87" fillId="0" borderId="0" xfId="0" applyFont="1" applyFill="1" applyAlignment="1">
      <alignment/>
    </xf>
    <xf numFmtId="0" fontId="5" fillId="0" borderId="3" xfId="82" applyFont="1" applyFill="1" applyBorder="1" applyAlignment="1" applyProtection="1">
      <alignment horizontal="left" vertical="center" wrapText="1"/>
      <protection locked="0"/>
    </xf>
    <xf numFmtId="3" fontId="91" fillId="0" borderId="3" xfId="0" applyNumberFormat="1" applyFont="1" applyFill="1" applyBorder="1" applyAlignment="1">
      <alignment horizontal="center" vertical="center" wrapText="1"/>
    </xf>
    <xf numFmtId="43" fontId="89" fillId="0" borderId="3" xfId="154" applyFont="1" applyFill="1" applyBorder="1" applyAlignment="1">
      <alignment horizontal="center" vertical="center" wrapText="1"/>
    </xf>
    <xf numFmtId="0" fontId="91" fillId="0" borderId="0" xfId="0" applyFont="1" applyFill="1" applyAlignment="1">
      <alignment wrapText="1"/>
    </xf>
    <xf numFmtId="0" fontId="102" fillId="0" borderId="0" xfId="0" applyFont="1" applyFill="1" applyAlignment="1">
      <alignment wrapText="1"/>
    </xf>
    <xf numFmtId="215" fontId="5" fillId="0" borderId="3" xfId="0" applyNumberFormat="1" applyFont="1" applyFill="1" applyBorder="1" applyAlignment="1">
      <alignment horizontal="center" vertical="center" wrapText="1"/>
    </xf>
    <xf numFmtId="0" fontId="89" fillId="0" borderId="0" xfId="0" applyFont="1" applyFill="1" applyAlignment="1">
      <alignment vertical="center"/>
    </xf>
    <xf numFmtId="0" fontId="5" fillId="0" borderId="3" xfId="0" applyFont="1" applyFill="1" applyBorder="1" applyAlignment="1">
      <alignment vertical="center" wrapText="1"/>
    </xf>
    <xf numFmtId="0" fontId="89" fillId="0" borderId="22" xfId="0" applyFont="1" applyFill="1" applyBorder="1" applyAlignment="1">
      <alignment wrapText="1"/>
    </xf>
    <xf numFmtId="43" fontId="89" fillId="0" borderId="21" xfId="154" applyFont="1" applyFill="1" applyBorder="1" applyAlignment="1">
      <alignment horizontal="center" vertical="center" wrapText="1"/>
    </xf>
    <xf numFmtId="0" fontId="5" fillId="0" borderId="3" xfId="0" applyFont="1" applyFill="1" applyBorder="1" applyAlignment="1">
      <alignment horizontal="left" vertical="center"/>
    </xf>
    <xf numFmtId="4" fontId="5" fillId="0" borderId="3" xfId="0" applyNumberFormat="1" applyFont="1" applyFill="1" applyBorder="1" applyAlignment="1">
      <alignment horizontal="center" vertical="center"/>
    </xf>
    <xf numFmtId="0" fontId="103" fillId="0" borderId="3" xfId="0" applyFont="1" applyFill="1" applyBorder="1" applyAlignment="1">
      <alignment horizontal="center" vertical="center" wrapText="1"/>
    </xf>
    <xf numFmtId="0" fontId="33" fillId="0" borderId="3" xfId="0" applyFont="1" applyFill="1" applyBorder="1" applyAlignment="1" applyProtection="1">
      <alignment horizontal="center"/>
      <protection locked="0"/>
    </xf>
    <xf numFmtId="0" fontId="35" fillId="0" borderId="3" xfId="0" applyFont="1" applyFill="1" applyBorder="1" applyAlignment="1" applyProtection="1">
      <alignment horizontal="center"/>
      <protection locked="0"/>
    </xf>
    <xf numFmtId="43" fontId="89" fillId="0" borderId="3" xfId="154" applyFont="1" applyFill="1" applyBorder="1" applyAlignment="1">
      <alignment vertical="center" wrapText="1"/>
    </xf>
    <xf numFmtId="0" fontId="0" fillId="0" borderId="3" xfId="0" applyFill="1" applyBorder="1" applyAlignment="1">
      <alignment/>
    </xf>
    <xf numFmtId="3" fontId="3" fillId="0" borderId="3" xfId="0" applyNumberFormat="1" applyFont="1" applyFill="1" applyBorder="1" applyAlignment="1">
      <alignment horizontal="center" vertical="center" wrapText="1"/>
    </xf>
    <xf numFmtId="0" fontId="101" fillId="0" borderId="3" xfId="0" applyFont="1" applyFill="1" applyBorder="1" applyAlignment="1">
      <alignment vertical="center" wrapText="1"/>
    </xf>
    <xf numFmtId="221" fontId="5" fillId="0" borderId="18" xfId="0" applyNumberFormat="1" applyFont="1" applyFill="1" applyBorder="1" applyAlignment="1">
      <alignment horizontal="left" vertical="center" wrapText="1"/>
    </xf>
    <xf numFmtId="0" fontId="101" fillId="0" borderId="3" xfId="0" applyFont="1" applyFill="1" applyBorder="1" applyAlignment="1">
      <alignment wrapText="1"/>
    </xf>
    <xf numFmtId="221" fontId="5" fillId="0" borderId="19" xfId="0" applyNumberFormat="1" applyFont="1" applyFill="1" applyBorder="1" applyAlignment="1">
      <alignment horizontal="left" vertical="center" wrapText="1"/>
    </xf>
    <xf numFmtId="0" fontId="5" fillId="0" borderId="20" xfId="0" applyFont="1" applyFill="1" applyBorder="1" applyAlignment="1">
      <alignment vertical="center" wrapText="1"/>
    </xf>
    <xf numFmtId="2" fontId="5" fillId="0" borderId="3" xfId="0" applyNumberFormat="1" applyFont="1" applyFill="1" applyBorder="1" applyAlignment="1">
      <alignment horizontal="left" vertical="center" wrapText="1"/>
    </xf>
    <xf numFmtId="221" fontId="30" fillId="0" borderId="18" xfId="0" applyNumberFormat="1" applyFont="1" applyFill="1" applyBorder="1" applyAlignment="1">
      <alignment horizontal="left" vertical="center" wrapText="1"/>
    </xf>
    <xf numFmtId="4" fontId="89" fillId="0" borderId="18"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wrapText="1"/>
    </xf>
    <xf numFmtId="2" fontId="89" fillId="0" borderId="3" xfId="0" applyNumberFormat="1" applyFont="1" applyFill="1" applyBorder="1" applyAlignment="1">
      <alignment horizontal="center" vertical="center" wrapText="1"/>
    </xf>
    <xf numFmtId="0" fontId="89" fillId="0" borderId="21" xfId="0" applyFont="1" applyFill="1" applyBorder="1" applyAlignment="1">
      <alignment horizontal="center" vertical="center" wrapText="1"/>
    </xf>
    <xf numFmtId="0" fontId="102" fillId="0" borderId="18" xfId="0" applyFont="1" applyFill="1" applyBorder="1" applyAlignment="1">
      <alignment vertical="center" wrapText="1"/>
    </xf>
    <xf numFmtId="0" fontId="89" fillId="0" borderId="3" xfId="0" applyFont="1" applyFill="1" applyBorder="1" applyAlignment="1">
      <alignment horizontal="left" wrapText="1"/>
    </xf>
    <xf numFmtId="1" fontId="89" fillId="0" borderId="3" xfId="0" applyNumberFormat="1" applyFont="1" applyFill="1" applyBorder="1" applyAlignment="1">
      <alignment horizontal="center" vertical="center" wrapText="1"/>
    </xf>
    <xf numFmtId="0" fontId="90" fillId="0" borderId="18" xfId="0" applyFont="1" applyFill="1" applyBorder="1" applyAlignment="1">
      <alignment horizontal="center" vertical="center" wrapText="1"/>
    </xf>
    <xf numFmtId="49" fontId="89" fillId="0" borderId="18" xfId="0" applyNumberFormat="1" applyFont="1" applyFill="1" applyBorder="1" applyAlignment="1">
      <alignment vertical="center" wrapText="1"/>
    </xf>
    <xf numFmtId="0" fontId="34" fillId="0" borderId="18" xfId="0" applyFont="1" applyFill="1" applyBorder="1" applyAlignment="1" applyProtection="1">
      <alignment horizontal="center" vertical="center"/>
      <protection locked="0"/>
    </xf>
    <xf numFmtId="215" fontId="5" fillId="0" borderId="3" xfId="0" applyNumberFormat="1" applyFont="1" applyFill="1" applyBorder="1" applyAlignment="1">
      <alignment horizontal="center" vertical="center"/>
    </xf>
    <xf numFmtId="0" fontId="103" fillId="0" borderId="18" xfId="0" applyFont="1" applyFill="1" applyBorder="1" applyAlignment="1">
      <alignment horizontal="center" vertical="center" wrapText="1"/>
    </xf>
    <xf numFmtId="0" fontId="5" fillId="0" borderId="18" xfId="0" applyFont="1" applyFill="1" applyBorder="1" applyAlignment="1">
      <alignment horizontal="left" vertical="center" wrapText="1"/>
    </xf>
    <xf numFmtId="4" fontId="5" fillId="0" borderId="18" xfId="0" applyNumberFormat="1" applyFont="1" applyFill="1" applyBorder="1" applyAlignment="1">
      <alignment horizontal="center" vertical="center"/>
    </xf>
    <xf numFmtId="3" fontId="5"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100" fillId="0" borderId="0" xfId="0" applyFont="1" applyFill="1" applyAlignment="1">
      <alignment vertical="center"/>
    </xf>
    <xf numFmtId="187" fontId="5" fillId="0" borderId="3" xfId="0" applyNumberFormat="1" applyFont="1" applyFill="1" applyBorder="1" applyAlignment="1">
      <alignment horizontal="left" vertical="center" wrapText="1"/>
    </xf>
    <xf numFmtId="0" fontId="90" fillId="0" borderId="19" xfId="0" applyFont="1" applyFill="1" applyBorder="1" applyAlignment="1">
      <alignment horizontal="center" vertical="center" wrapText="1"/>
    </xf>
    <xf numFmtId="49" fontId="89" fillId="0" borderId="19" xfId="0" applyNumberFormat="1" applyFont="1" applyFill="1" applyBorder="1" applyAlignment="1">
      <alignment vertical="center" wrapText="1"/>
    </xf>
    <xf numFmtId="0" fontId="34" fillId="0" borderId="19" xfId="0" applyFont="1" applyFill="1" applyBorder="1" applyAlignment="1" applyProtection="1">
      <alignment horizontal="center" vertical="center"/>
      <protection locked="0"/>
    </xf>
    <xf numFmtId="0" fontId="89" fillId="0" borderId="23" xfId="0" applyFont="1" applyFill="1" applyBorder="1" applyAlignment="1">
      <alignment horizontal="left" vertical="center"/>
    </xf>
    <xf numFmtId="3" fontId="5" fillId="0" borderId="19" xfId="0" applyNumberFormat="1" applyFont="1" applyFill="1" applyBorder="1" applyAlignment="1">
      <alignment horizontal="center" vertical="center"/>
    </xf>
    <xf numFmtId="221" fontId="30" fillId="0" borderId="20" xfId="0" applyNumberFormat="1" applyFont="1" applyFill="1" applyBorder="1" applyAlignment="1">
      <alignment horizontal="left" vertical="center" wrapText="1"/>
    </xf>
    <xf numFmtId="0" fontId="89" fillId="0" borderId="3" xfId="0" applyFont="1" applyFill="1" applyBorder="1" applyAlignment="1">
      <alignment horizontal="left" vertical="center"/>
    </xf>
    <xf numFmtId="0" fontId="102" fillId="0" borderId="3" xfId="0"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1" fontId="5" fillId="0" borderId="18" xfId="0" applyNumberFormat="1" applyFont="1" applyFill="1" applyBorder="1" applyAlignment="1">
      <alignment horizontal="center" vertical="center"/>
    </xf>
    <xf numFmtId="0" fontId="102" fillId="0" borderId="18" xfId="0" applyFont="1" applyFill="1" applyBorder="1" applyAlignment="1">
      <alignment wrapText="1"/>
    </xf>
    <xf numFmtId="0" fontId="102" fillId="0" borderId="18" xfId="0" applyFont="1" applyFill="1" applyBorder="1" applyAlignment="1">
      <alignment horizontal="center" vertical="center" wrapText="1"/>
    </xf>
    <xf numFmtId="1" fontId="5" fillId="0" borderId="24" xfId="0" applyNumberFormat="1" applyFont="1" applyFill="1" applyBorder="1" applyAlignment="1">
      <alignment horizontal="center" vertical="center" wrapText="1"/>
    </xf>
    <xf numFmtId="0" fontId="104" fillId="0" borderId="3" xfId="0" applyFont="1" applyFill="1" applyBorder="1" applyAlignment="1">
      <alignment wrapText="1"/>
    </xf>
    <xf numFmtId="0" fontId="5" fillId="0" borderId="5" xfId="0" applyFont="1" applyFill="1" applyBorder="1" applyAlignment="1">
      <alignment vertical="center" wrapText="1"/>
    </xf>
    <xf numFmtId="1" fontId="5" fillId="0" borderId="24" xfId="0" applyNumberFormat="1" applyFont="1" applyFill="1" applyBorder="1" applyAlignment="1">
      <alignment horizontal="center" vertical="center"/>
    </xf>
    <xf numFmtId="0" fontId="104" fillId="0" borderId="3" xfId="0" applyFont="1" applyFill="1" applyBorder="1" applyAlignment="1">
      <alignment vertical="center" wrapText="1"/>
    </xf>
    <xf numFmtId="0" fontId="91" fillId="0" borderId="3" xfId="0" applyFont="1" applyFill="1" applyBorder="1" applyAlignment="1">
      <alignment vertical="center" wrapText="1"/>
    </xf>
    <xf numFmtId="0" fontId="102" fillId="0" borderId="19" xfId="0" applyFont="1" applyFill="1" applyBorder="1" applyAlignment="1">
      <alignment horizontal="center" vertical="center" wrapText="1"/>
    </xf>
    <xf numFmtId="2" fontId="5" fillId="0" borderId="25" xfId="0" applyNumberFormat="1" applyFont="1" applyFill="1" applyBorder="1" applyAlignment="1">
      <alignment horizontal="center" vertical="center"/>
    </xf>
    <xf numFmtId="0" fontId="89" fillId="0" borderId="3" xfId="0" applyFont="1" applyFill="1" applyBorder="1" applyAlignment="1">
      <alignment horizontal="center" wrapText="1"/>
    </xf>
    <xf numFmtId="0" fontId="91" fillId="0" borderId="3" xfId="0"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64" fillId="0" borderId="19" xfId="0" applyNumberFormat="1" applyFont="1" applyFill="1" applyBorder="1" applyAlignment="1">
      <alignment horizontal="center" vertical="center"/>
    </xf>
    <xf numFmtId="0" fontId="100" fillId="0" borderId="0" xfId="0" applyFont="1" applyFill="1" applyAlignment="1">
      <alignment/>
    </xf>
    <xf numFmtId="0" fontId="89" fillId="0" borderId="3" xfId="0" applyNumberFormat="1" applyFont="1" applyFill="1" applyBorder="1" applyAlignment="1">
      <alignment horizontal="center" vertical="center" wrapText="1"/>
    </xf>
    <xf numFmtId="3" fontId="90" fillId="0" borderId="3" xfId="0" applyNumberFormat="1" applyFont="1" applyFill="1" applyBorder="1" applyAlignment="1">
      <alignment horizontal="center" vertical="center" wrapText="1"/>
    </xf>
    <xf numFmtId="0" fontId="89" fillId="0" borderId="3" xfId="0" applyFont="1" applyFill="1" applyBorder="1" applyAlignment="1">
      <alignment/>
    </xf>
    <xf numFmtId="0" fontId="100" fillId="39" borderId="0" xfId="0" applyFont="1" applyFill="1" applyAlignment="1">
      <alignment/>
    </xf>
    <xf numFmtId="221" fontId="30" fillId="0" borderId="3" xfId="0" applyNumberFormat="1" applyFont="1" applyFill="1" applyBorder="1" applyAlignment="1">
      <alignment horizontal="left" wrapText="1"/>
    </xf>
    <xf numFmtId="0" fontId="34" fillId="0" borderId="3" xfId="0" applyFont="1" applyFill="1" applyBorder="1" applyAlignment="1" applyProtection="1">
      <alignment horizontal="left" vertical="center" wrapText="1"/>
      <protection locked="0"/>
    </xf>
    <xf numFmtId="0" fontId="0" fillId="0" borderId="3" xfId="0" applyNumberFormat="1" applyFill="1" applyBorder="1" applyAlignment="1">
      <alignment horizontal="center" vertical="center"/>
    </xf>
    <xf numFmtId="43" fontId="5" fillId="0" borderId="3" xfId="150" applyNumberFormat="1" applyFont="1" applyFill="1" applyBorder="1" applyAlignment="1">
      <alignment horizontal="center" vertical="center" wrapText="1"/>
    </xf>
    <xf numFmtId="43" fontId="5" fillId="0" borderId="3" xfId="150" applyNumberFormat="1" applyFont="1" applyFill="1" applyBorder="1" applyAlignment="1">
      <alignment vertical="center" wrapText="1"/>
    </xf>
    <xf numFmtId="0" fontId="5" fillId="0" borderId="3" xfId="0" applyFont="1" applyFill="1" applyBorder="1" applyAlignment="1">
      <alignment horizontal="center" vertical="center"/>
    </xf>
    <xf numFmtId="0" fontId="0" fillId="0" borderId="0" xfId="0" applyFill="1" applyAlignment="1">
      <alignment vertical="center"/>
    </xf>
    <xf numFmtId="3" fontId="89" fillId="0" borderId="19" xfId="0"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0" fontId="64" fillId="0" borderId="3" xfId="0" applyNumberFormat="1" applyFont="1" applyFill="1" applyBorder="1" applyAlignment="1">
      <alignment horizontal="center" vertical="center"/>
    </xf>
    <xf numFmtId="0" fontId="87" fillId="0" borderId="0" xfId="0" applyFont="1" applyFill="1" applyAlignment="1">
      <alignment vertical="center"/>
    </xf>
    <xf numFmtId="187" fontId="5"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xf>
    <xf numFmtId="4" fontId="64" fillId="0" borderId="3" xfId="0" applyNumberFormat="1" applyFont="1" applyFill="1" applyBorder="1" applyAlignment="1">
      <alignment horizontal="center" vertical="center"/>
    </xf>
    <xf numFmtId="1" fontId="102" fillId="0" borderId="3" xfId="0" applyNumberFormat="1" applyFont="1" applyFill="1" applyBorder="1" applyAlignment="1">
      <alignment horizontal="center" vertical="center"/>
    </xf>
    <xf numFmtId="43" fontId="89" fillId="0" borderId="19" xfId="154" applyFont="1" applyFill="1" applyBorder="1" applyAlignment="1">
      <alignment horizontal="left" vertical="center" wrapText="1"/>
    </xf>
    <xf numFmtId="4" fontId="5" fillId="0" borderId="19"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43" fontId="5" fillId="0" borderId="3" xfId="154" applyNumberFormat="1" applyFont="1" applyFill="1" applyBorder="1" applyAlignment="1">
      <alignment horizontal="left" vertical="center" wrapText="1"/>
    </xf>
    <xf numFmtId="4" fontId="5" fillId="0" borderId="19" xfId="0" applyNumberFormat="1" applyFont="1" applyFill="1" applyBorder="1" applyAlignment="1">
      <alignment horizontal="center" vertical="center"/>
    </xf>
    <xf numFmtId="0" fontId="102" fillId="0" borderId="3" xfId="0" applyFont="1" applyFill="1" applyBorder="1" applyAlignment="1">
      <alignment horizontal="left" wrapText="1"/>
    </xf>
    <xf numFmtId="187" fontId="5" fillId="0" borderId="3" xfId="0" applyNumberFormat="1" applyFont="1" applyFill="1" applyBorder="1" applyAlignment="1">
      <alignment vertical="center" wrapText="1"/>
    </xf>
    <xf numFmtId="187" fontId="5" fillId="0" borderId="19" xfId="0" applyNumberFormat="1" applyFont="1" applyFill="1" applyBorder="1" applyAlignment="1">
      <alignment vertical="center" wrapText="1"/>
    </xf>
    <xf numFmtId="187" fontId="5" fillId="0" borderId="19" xfId="0" applyNumberFormat="1" applyFont="1" applyFill="1" applyBorder="1" applyAlignment="1">
      <alignment horizontal="left" vertical="center" wrapText="1"/>
    </xf>
    <xf numFmtId="0" fontId="96" fillId="0" borderId="3"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103" fillId="0" borderId="19" xfId="0" applyFont="1" applyFill="1" applyBorder="1" applyAlignment="1">
      <alignment horizontal="center" vertical="center" wrapText="1"/>
    </xf>
    <xf numFmtId="3" fontId="95" fillId="0" borderId="19" xfId="0" applyNumberFormat="1" applyFont="1" applyFill="1" applyBorder="1" applyAlignment="1">
      <alignment horizontal="center" vertical="center" wrapText="1"/>
    </xf>
    <xf numFmtId="0" fontId="89" fillId="0" borderId="26" xfId="0" applyFont="1" applyFill="1" applyBorder="1" applyAlignment="1">
      <alignment wrapText="1"/>
    </xf>
    <xf numFmtId="43" fontId="89" fillId="0" borderId="18" xfId="154" applyFont="1" applyFill="1" applyBorder="1" applyAlignment="1">
      <alignment horizontal="center" vertical="center" wrapText="1"/>
    </xf>
    <xf numFmtId="43" fontId="89" fillId="0" borderId="19" xfId="154" applyFont="1" applyFill="1" applyBorder="1" applyAlignment="1">
      <alignment horizontal="center" vertical="center" wrapText="1"/>
    </xf>
    <xf numFmtId="215" fontId="5" fillId="0" borderId="3" xfId="150" applyNumberFormat="1" applyFont="1" applyFill="1" applyBorder="1" applyAlignment="1">
      <alignment horizontal="center" vertical="center"/>
    </xf>
    <xf numFmtId="0" fontId="89" fillId="0" borderId="24" xfId="0" applyFont="1" applyFill="1" applyBorder="1" applyAlignment="1">
      <alignment vertical="center" wrapText="1"/>
    </xf>
    <xf numFmtId="0" fontId="89" fillId="0" borderId="23" xfId="0" applyFont="1" applyFill="1" applyBorder="1" applyAlignment="1">
      <alignment vertical="center" wrapText="1"/>
    </xf>
    <xf numFmtId="221" fontId="30" fillId="0" borderId="20" xfId="0" applyNumberFormat="1" applyFont="1" applyFill="1" applyBorder="1" applyAlignment="1">
      <alignment horizontal="left" wrapText="1"/>
    </xf>
    <xf numFmtId="0" fontId="89" fillId="0" borderId="18" xfId="154" applyNumberFormat="1" applyFont="1" applyFill="1" applyBorder="1" applyAlignment="1">
      <alignment horizontal="center" vertical="center"/>
    </xf>
    <xf numFmtId="213" fontId="89" fillId="0" borderId="18" xfId="152" applyNumberFormat="1" applyFont="1" applyFill="1" applyBorder="1" applyAlignment="1">
      <alignment horizontal="center" vertical="center" wrapText="1"/>
    </xf>
    <xf numFmtId="0" fontId="89" fillId="0" borderId="25" xfId="0" applyFont="1" applyFill="1" applyBorder="1" applyAlignment="1">
      <alignment horizontal="center" vertical="center" wrapText="1"/>
    </xf>
    <xf numFmtId="0" fontId="0" fillId="0" borderId="18" xfId="0" applyFill="1" applyBorder="1" applyAlignment="1">
      <alignment horizontal="center" vertical="center"/>
    </xf>
    <xf numFmtId="0" fontId="89" fillId="0" borderId="19" xfId="154" applyNumberFormat="1" applyFont="1" applyFill="1" applyBorder="1" applyAlignment="1">
      <alignment horizontal="center" vertical="center"/>
    </xf>
    <xf numFmtId="213" fontId="89" fillId="0" borderId="19" xfId="152" applyNumberFormat="1" applyFont="1" applyFill="1" applyBorder="1" applyAlignment="1">
      <alignment horizontal="center" vertical="center" wrapText="1"/>
    </xf>
    <xf numFmtId="0" fontId="0" fillId="0" borderId="19" xfId="0" applyFill="1" applyBorder="1" applyAlignment="1">
      <alignment horizontal="center" vertical="center"/>
    </xf>
    <xf numFmtId="221" fontId="30" fillId="0" borderId="19" xfId="0" applyNumberFormat="1" applyFont="1" applyFill="1" applyBorder="1" applyAlignment="1">
      <alignment horizontal="left" vertical="center" wrapText="1"/>
    </xf>
    <xf numFmtId="0" fontId="102" fillId="0" borderId="19" xfId="0" applyFont="1" applyFill="1" applyBorder="1" applyAlignment="1">
      <alignment vertical="center" wrapText="1"/>
    </xf>
    <xf numFmtId="221" fontId="5" fillId="0" borderId="20" xfId="0" applyNumberFormat="1" applyFont="1" applyFill="1" applyBorder="1" applyAlignment="1">
      <alignment horizontal="left" vertical="center" wrapText="1"/>
    </xf>
    <xf numFmtId="0" fontId="89" fillId="0" borderId="3" xfId="0" applyFont="1" applyFill="1" applyBorder="1" applyAlignment="1">
      <alignment horizontal="justify" vertical="center" wrapText="1"/>
    </xf>
    <xf numFmtId="0" fontId="102" fillId="0" borderId="3" xfId="0" applyFont="1" applyFill="1" applyBorder="1" applyAlignment="1">
      <alignment horizontal="justify" vertical="center" wrapText="1"/>
    </xf>
    <xf numFmtId="0" fontId="89" fillId="0" borderId="20" xfId="0" applyFont="1" applyFill="1" applyBorder="1" applyAlignment="1">
      <alignment horizontal="center" vertical="center" wrapText="1"/>
    </xf>
    <xf numFmtId="2" fontId="89" fillId="0" borderId="21" xfId="0" applyNumberFormat="1" applyFont="1" applyFill="1" applyBorder="1" applyAlignment="1">
      <alignment horizontal="center" vertical="center" wrapText="1"/>
    </xf>
    <xf numFmtId="0" fontId="105" fillId="0" borderId="3" xfId="0" applyFont="1" applyFill="1" applyBorder="1" applyAlignment="1">
      <alignment vertical="center" wrapText="1"/>
    </xf>
    <xf numFmtId="0" fontId="102" fillId="0" borderId="3" xfId="0" applyFont="1" applyFill="1" applyBorder="1" applyAlignment="1">
      <alignment horizontal="left" vertical="center" wrapText="1"/>
    </xf>
    <xf numFmtId="0" fontId="106" fillId="0" borderId="21" xfId="0" applyFont="1" applyFill="1" applyBorder="1" applyAlignment="1">
      <alignment horizontal="center" vertical="center"/>
    </xf>
    <xf numFmtId="1" fontId="29" fillId="0" borderId="3" xfId="0" applyNumberFormat="1" applyFont="1" applyFill="1" applyBorder="1" applyAlignment="1">
      <alignment horizontal="center" vertical="center" wrapText="1"/>
    </xf>
    <xf numFmtId="2" fontId="104" fillId="0" borderId="3" xfId="0" applyNumberFormat="1" applyFont="1" applyFill="1" applyBorder="1" applyAlignment="1">
      <alignment horizontal="center" vertical="center"/>
    </xf>
    <xf numFmtId="0" fontId="91" fillId="0" borderId="0" xfId="0" applyFont="1" applyFill="1" applyAlignment="1">
      <alignment horizontal="center" vertical="center"/>
    </xf>
    <xf numFmtId="0" fontId="102" fillId="0" borderId="3" xfId="0" applyFont="1" applyFill="1" applyBorder="1" applyAlignment="1">
      <alignment horizontal="center" vertical="center"/>
    </xf>
    <xf numFmtId="0" fontId="91" fillId="0" borderId="21" xfId="0" applyFont="1" applyFill="1" applyBorder="1" applyAlignment="1">
      <alignment horizontal="center" vertical="center"/>
    </xf>
    <xf numFmtId="0" fontId="104" fillId="0" borderId="0" xfId="0" applyFont="1" applyFill="1" applyAlignment="1">
      <alignment horizontal="center" vertical="center"/>
    </xf>
    <xf numFmtId="0" fontId="102" fillId="0" borderId="18" xfId="0" applyFont="1" applyFill="1" applyBorder="1" applyAlignment="1">
      <alignment horizontal="left" vertical="center" wrapText="1"/>
    </xf>
    <xf numFmtId="49" fontId="96" fillId="0" borderId="18" xfId="0" applyNumberFormat="1" applyFont="1" applyFill="1" applyBorder="1" applyAlignment="1">
      <alignment vertical="center" wrapText="1"/>
    </xf>
    <xf numFmtId="0" fontId="33" fillId="0" borderId="18" xfId="0" applyFont="1" applyFill="1" applyBorder="1" applyAlignment="1" applyProtection="1">
      <alignment horizontal="center" vertical="center"/>
      <protection locked="0"/>
    </xf>
    <xf numFmtId="0" fontId="91" fillId="0" borderId="0" xfId="0" applyFont="1" applyFill="1" applyAlignment="1">
      <alignment horizontal="left" vertical="center"/>
    </xf>
    <xf numFmtId="0" fontId="0" fillId="0" borderId="19" xfId="0" applyFont="1" applyFill="1" applyBorder="1" applyAlignment="1">
      <alignment horizontal="center" vertical="center"/>
    </xf>
    <xf numFmtId="221" fontId="5" fillId="0" borderId="21" xfId="0" applyNumberFormat="1" applyFont="1" applyFill="1" applyBorder="1" applyAlignment="1">
      <alignment horizontal="left" vertical="center" wrapText="1"/>
    </xf>
    <xf numFmtId="0" fontId="91" fillId="0" borderId="3" xfId="0" applyFont="1" applyFill="1" applyBorder="1" applyAlignment="1">
      <alignment vertical="center"/>
    </xf>
    <xf numFmtId="0" fontId="89" fillId="0" borderId="0" xfId="0" applyFont="1" applyFill="1" applyAlignment="1">
      <alignment horizontal="center" vertical="center"/>
    </xf>
    <xf numFmtId="3" fontId="90" fillId="0" borderId="3" xfId="0" applyNumberFormat="1" applyFont="1" applyFill="1" applyBorder="1" applyAlignment="1">
      <alignment vertical="center" wrapText="1"/>
    </xf>
    <xf numFmtId="3" fontId="107" fillId="0" borderId="3" xfId="0" applyNumberFormat="1" applyFont="1" applyFill="1" applyBorder="1" applyAlignment="1">
      <alignment horizontal="center" vertical="center" wrapText="1"/>
    </xf>
    <xf numFmtId="3" fontId="94" fillId="0" borderId="3"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xf>
    <xf numFmtId="0" fontId="99" fillId="0" borderId="0" xfId="0" applyFont="1" applyFill="1" applyBorder="1" applyAlignment="1">
      <alignment/>
    </xf>
    <xf numFmtId="0" fontId="99" fillId="0" borderId="0" xfId="0" applyFont="1" applyFill="1" applyBorder="1" applyAlignment="1">
      <alignment horizontal="center" vertical="center"/>
    </xf>
    <xf numFmtId="0" fontId="32" fillId="0" borderId="18" xfId="134" applyFont="1" applyFill="1" applyBorder="1" applyAlignment="1" applyProtection="1">
      <alignment horizontal="center" vertical="center" wrapText="1"/>
      <protection locked="0"/>
    </xf>
    <xf numFmtId="0" fontId="94" fillId="0" borderId="0" xfId="0" applyFont="1" applyAlignment="1">
      <alignment horizontal="right"/>
    </xf>
    <xf numFmtId="3" fontId="3" fillId="0" borderId="20" xfId="0" applyNumberFormat="1"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0" fontId="91" fillId="0" borderId="0" xfId="0" applyFont="1" applyFill="1" applyBorder="1" applyAlignment="1">
      <alignment horizontal="right" wrapText="1"/>
    </xf>
    <xf numFmtId="0" fontId="107" fillId="0" borderId="27" xfId="0" applyFont="1" applyFill="1" applyBorder="1" applyAlignment="1">
      <alignment horizontal="center"/>
    </xf>
    <xf numFmtId="0" fontId="94" fillId="0" borderId="0" xfId="0" applyFont="1" applyBorder="1" applyAlignment="1">
      <alignment horizontal="right"/>
    </xf>
    <xf numFmtId="0" fontId="98" fillId="0" borderId="3" xfId="0" applyFont="1" applyBorder="1" applyAlignment="1">
      <alignment horizontal="center" vertical="center" wrapText="1"/>
    </xf>
    <xf numFmtId="0" fontId="5" fillId="0" borderId="3" xfId="0" applyFont="1" applyBorder="1" applyAlignment="1">
      <alignment horizontal="left" wrapText="1"/>
    </xf>
    <xf numFmtId="0" fontId="102" fillId="0" borderId="3" xfId="0" applyFont="1" applyBorder="1" applyAlignment="1">
      <alignment wrapText="1"/>
    </xf>
    <xf numFmtId="0" fontId="5" fillId="0" borderId="3" xfId="0" applyFont="1" applyBorder="1" applyAlignment="1">
      <alignment horizontal="left" vertical="center" wrapText="1"/>
    </xf>
    <xf numFmtId="0" fontId="89" fillId="0" borderId="3" xfId="0" applyFont="1" applyBorder="1" applyAlignment="1">
      <alignment horizontal="center" vertical="center"/>
    </xf>
    <xf numFmtId="0" fontId="89" fillId="0" borderId="3" xfId="0" applyFont="1" applyBorder="1" applyAlignment="1">
      <alignment horizontal="center" wrapText="1"/>
    </xf>
    <xf numFmtId="0" fontId="89" fillId="0" borderId="3" xfId="0" applyFont="1" applyBorder="1" applyAlignment="1">
      <alignment horizontal="center" vertical="center" wrapText="1"/>
    </xf>
    <xf numFmtId="3" fontId="89" fillId="0" borderId="0" xfId="0" applyNumberFormat="1" applyFont="1" applyAlignment="1">
      <alignment horizontal="center" vertical="center"/>
    </xf>
    <xf numFmtId="3" fontId="89" fillId="0" borderId="3" xfId="0" applyNumberFormat="1" applyFont="1" applyBorder="1" applyAlignment="1">
      <alignment horizontal="center" vertical="center"/>
    </xf>
    <xf numFmtId="0" fontId="89" fillId="0" borderId="19" xfId="0" applyFont="1" applyFill="1" applyBorder="1" applyAlignment="1">
      <alignment horizontal="center" vertical="center"/>
    </xf>
    <xf numFmtId="221" fontId="30" fillId="0" borderId="3" xfId="0" applyNumberFormat="1" applyFont="1" applyBorder="1" applyAlignment="1">
      <alignment horizontal="center" vertical="center" wrapText="1"/>
    </xf>
    <xf numFmtId="3" fontId="89" fillId="0" borderId="3" xfId="0" applyNumberFormat="1" applyFont="1" applyFill="1" applyBorder="1" applyAlignment="1">
      <alignment horizontal="center" vertical="center"/>
    </xf>
    <xf numFmtId="0" fontId="89" fillId="0" borderId="3" xfId="0" applyFont="1" applyBorder="1" applyAlignment="1">
      <alignment vertical="center" wrapText="1"/>
    </xf>
    <xf numFmtId="0" fontId="89" fillId="0" borderId="3" xfId="0" applyFont="1" applyBorder="1" applyAlignment="1">
      <alignment wrapText="1"/>
    </xf>
    <xf numFmtId="4" fontId="89" fillId="0" borderId="3" xfId="0" applyNumberFormat="1" applyFont="1" applyFill="1" applyBorder="1" applyAlignment="1">
      <alignment horizontal="center" vertical="center"/>
    </xf>
    <xf numFmtId="1" fontId="89" fillId="0" borderId="19" xfId="0" applyNumberFormat="1" applyFont="1" applyFill="1" applyBorder="1" applyAlignment="1">
      <alignment horizontal="center" vertical="center"/>
    </xf>
    <xf numFmtId="0" fontId="95" fillId="0" borderId="3" xfId="0" applyFont="1" applyFill="1" applyBorder="1" applyAlignment="1">
      <alignment horizontal="center" vertical="center" wrapText="1"/>
    </xf>
  </cellXfs>
  <cellStyles count="145">
    <cellStyle name="Normal" xfId="0"/>
    <cellStyle name="&#13;&#10;JournalTemplate=C:\COMFO\CTALK\JOURSTD.TPL&#13;&#10;LbStateAddress=3 3 0 251 1 89 2 311&#13;&#10;LbStateJou" xfId="15"/>
    <cellStyle name="_PRICE_1C" xfId="16"/>
    <cellStyle name="_ОТЧЕТ для ДКФ    06 04 05  (6)" xfId="17"/>
    <cellStyle name="_План развития ПТС на 2005-2010 (связи станционной части)" xfId="18"/>
    <cellStyle name="’ћѓћ‚›‰" xfId="19"/>
    <cellStyle name="”ќђќ‘ћ‚›‰" xfId="20"/>
    <cellStyle name="”љ‘ђћ‚ђќќ›‰" xfId="21"/>
    <cellStyle name="„…ќ…†ќ›‰" xfId="22"/>
    <cellStyle name="‡ђѓћ‹ћ‚ћљ1" xfId="23"/>
    <cellStyle name="‡ђѓћ‹ћ‚ћљ2" xfId="24"/>
    <cellStyle name="20% - Акцент1" xfId="25"/>
    <cellStyle name="20% - Акцент2" xfId="26"/>
    <cellStyle name="20% - Акцент3" xfId="27"/>
    <cellStyle name="20% - Акцент4" xfId="28"/>
    <cellStyle name="20% - Акцент5" xfId="29"/>
    <cellStyle name="20% - Акцент6" xfId="30"/>
    <cellStyle name="40% - Акцент1" xfId="31"/>
    <cellStyle name="40% - Акцент2" xfId="32"/>
    <cellStyle name="40% - Акцент3" xfId="33"/>
    <cellStyle name="40% - Акцент4" xfId="34"/>
    <cellStyle name="40% - Акцент5" xfId="35"/>
    <cellStyle name="40% - Акцент6" xfId="36"/>
    <cellStyle name="60% - Акцент1" xfId="37"/>
    <cellStyle name="60% - Акцент2" xfId="38"/>
    <cellStyle name="60% - Акцент3" xfId="39"/>
    <cellStyle name="60% - Акцент4" xfId="40"/>
    <cellStyle name="60% - Акцент5" xfId="41"/>
    <cellStyle name="60% - Акцент6" xfId="42"/>
    <cellStyle name="Calc Currency (0)" xfId="43"/>
    <cellStyle name="Calc Currency (2)" xfId="44"/>
    <cellStyle name="Calc Percent (0)" xfId="45"/>
    <cellStyle name="Calc Percent (1)" xfId="46"/>
    <cellStyle name="Calc Percent (2)" xfId="47"/>
    <cellStyle name="Calc Units (0)" xfId="48"/>
    <cellStyle name="Calc Units (1)" xfId="49"/>
    <cellStyle name="Calc Units (2)" xfId="50"/>
    <cellStyle name="Comma [0]_#6 Temps &amp; Contractors" xfId="51"/>
    <cellStyle name="Comma [00]" xfId="52"/>
    <cellStyle name="Comma_#6 Temps &amp; Contractors" xfId="53"/>
    <cellStyle name="Currency [0]" xfId="54"/>
    <cellStyle name="Currency [00]" xfId="55"/>
    <cellStyle name="Currency_#6 Temps &amp; Contractors" xfId="56"/>
    <cellStyle name="Date" xfId="57"/>
    <cellStyle name="Date Short" xfId="58"/>
    <cellStyle name="Date without year" xfId="59"/>
    <cellStyle name="DELTA" xfId="60"/>
    <cellStyle name="E&amp;Y House" xfId="61"/>
    <cellStyle name="Enter Currency (0)" xfId="62"/>
    <cellStyle name="Enter Currency (2)" xfId="63"/>
    <cellStyle name="Enter Units (0)" xfId="64"/>
    <cellStyle name="Enter Units (1)" xfId="65"/>
    <cellStyle name="Enter Units (2)" xfId="66"/>
    <cellStyle name="From" xfId="67"/>
    <cellStyle name="Grey" xfId="68"/>
    <cellStyle name="Header1" xfId="69"/>
    <cellStyle name="Header2" xfId="70"/>
    <cellStyle name="Heading" xfId="71"/>
    <cellStyle name="Hyperlink_RESULTS" xfId="72"/>
    <cellStyle name="Input" xfId="73"/>
    <cellStyle name="Input [yellow]" xfId="74"/>
    <cellStyle name="Link Currency (0)" xfId="75"/>
    <cellStyle name="Link Currency (2)" xfId="76"/>
    <cellStyle name="Link Units (0)" xfId="77"/>
    <cellStyle name="Link Units (1)" xfId="78"/>
    <cellStyle name="Link Units (2)" xfId="79"/>
    <cellStyle name="Normal - Style1" xfId="80"/>
    <cellStyle name="Normal_# 41-Market &amp;Trends" xfId="81"/>
    <cellStyle name="Normal_Income" xfId="82"/>
    <cellStyle name="Normal1" xfId="83"/>
    <cellStyle name="normбlnм_laroux" xfId="84"/>
    <cellStyle name="numbers" xfId="85"/>
    <cellStyle name="paint" xfId="86"/>
    <cellStyle name="Percent (0)" xfId="87"/>
    <cellStyle name="Percent [0]" xfId="88"/>
    <cellStyle name="Percent [00]" xfId="89"/>
    <cellStyle name="Percent [2]" xfId="90"/>
    <cellStyle name="Percent_#6 Temps &amp; Contractors" xfId="91"/>
    <cellStyle name="piw#" xfId="92"/>
    <cellStyle name="piw%" xfId="93"/>
    <cellStyle name="PrePop Currency (0)" xfId="94"/>
    <cellStyle name="PrePop Currency (2)" xfId="95"/>
    <cellStyle name="PrePop Units (0)" xfId="96"/>
    <cellStyle name="PrePop Units (1)" xfId="97"/>
    <cellStyle name="PrePop Units (2)" xfId="98"/>
    <cellStyle name="Price_Body" xfId="99"/>
    <cellStyle name="Rubles" xfId="100"/>
    <cellStyle name="stand_bord" xfId="101"/>
    <cellStyle name="Text Indent A" xfId="102"/>
    <cellStyle name="Text Indent B" xfId="103"/>
    <cellStyle name="Text Indent C" xfId="104"/>
    <cellStyle name="Tickmark" xfId="105"/>
    <cellStyle name="Акцент1" xfId="106"/>
    <cellStyle name="Акцент2" xfId="107"/>
    <cellStyle name="Акцент3" xfId="108"/>
    <cellStyle name="Акцент4" xfId="109"/>
    <cellStyle name="Акцент5" xfId="110"/>
    <cellStyle name="Акцент6" xfId="111"/>
    <cellStyle name="Беззащитный" xfId="112"/>
    <cellStyle name="Ввод " xfId="113"/>
    <cellStyle name="Вывод" xfId="114"/>
    <cellStyle name="Вычисление" xfId="115"/>
    <cellStyle name="Hyperlink" xfId="116"/>
    <cellStyle name="Группа" xfId="117"/>
    <cellStyle name="Дата" xfId="118"/>
    <cellStyle name="Currency" xfId="119"/>
    <cellStyle name="Currency [0]" xfId="120"/>
    <cellStyle name="Заголовок 1" xfId="121"/>
    <cellStyle name="Заголовок 2" xfId="122"/>
    <cellStyle name="Заголовок 3" xfId="123"/>
    <cellStyle name="Заголовок 4" xfId="124"/>
    <cellStyle name="Защитный" xfId="125"/>
    <cellStyle name="Звезды" xfId="126"/>
    <cellStyle name="Итог" xfId="127"/>
    <cellStyle name="КАНДАГАЧ тел3-33-96" xfId="128"/>
    <cellStyle name="Контрольная ячейка" xfId="129"/>
    <cellStyle name="Название" xfId="130"/>
    <cellStyle name="Название 2" xfId="131"/>
    <cellStyle name="Нейтральный" xfId="132"/>
    <cellStyle name="Обычный 2" xfId="133"/>
    <cellStyle name="Обычный 2 2" xfId="134"/>
    <cellStyle name="Обычный 3" xfId="135"/>
    <cellStyle name="Обычный 4" xfId="136"/>
    <cellStyle name="Followed Hyperlink" xfId="137"/>
    <cellStyle name="Плохой" xfId="138"/>
    <cellStyle name="Пояснение" xfId="139"/>
    <cellStyle name="Примечание" xfId="140"/>
    <cellStyle name="Percent" xfId="141"/>
    <cellStyle name="Процентный 2" xfId="142"/>
    <cellStyle name="Связанная ячейка" xfId="143"/>
    <cellStyle name="Стиль 1" xfId="144"/>
    <cellStyle name="Стиль 2" xfId="145"/>
    <cellStyle name="Стиль_названий" xfId="146"/>
    <cellStyle name="Текст предупреждения" xfId="147"/>
    <cellStyle name="Тысячи [0]" xfId="148"/>
    <cellStyle name="Тысячи_3Com" xfId="149"/>
    <cellStyle name="Comma" xfId="150"/>
    <cellStyle name="Comma [0]" xfId="151"/>
    <cellStyle name="Финансовый 2" xfId="152"/>
    <cellStyle name="Финансовый 2 2" xfId="153"/>
    <cellStyle name="Финансовый 3" xfId="154"/>
    <cellStyle name="Финансовый 4" xfId="155"/>
    <cellStyle name="Хороший" xfId="156"/>
    <cellStyle name="Цена" xfId="157"/>
    <cellStyle name="Џђћ–…ќ’ќ›‰"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1086;&#1073;&#1084;&#1077;&#1085;%20&#1076;&#1086;&#1082;&#1091;&#1084;&#1077;&#1085;&#1090;&#1072;&#1084;&#1080;\WINDOWS\TEMP\Rar$DI00.640\&#1064;&#1072;&#1073;&#1083;&#1086;&#1085;%20&#1087;&#1083;&#1072;&#1085;&#1072;%20&#1043;&#1047;_ru_v38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 ГЗ"/>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s>
    <sheetDataSet>
      <sheetData sheetId="4">
        <row r="1">
          <cell r="A1" t="str">
            <v>1 Бюджет</v>
          </cell>
        </row>
        <row r="2">
          <cell r="A2" t="str">
            <v>2 Внешние займы</v>
          </cell>
        </row>
        <row r="3">
          <cell r="A3" t="str">
            <v>3 Деньги от реализации ГУ товаров (работ, услуг), остающихся в их распоряжении</v>
          </cell>
        </row>
        <row r="4">
          <cell r="A4" t="str">
            <v>4 Спонсорская и благотворительная помощь</v>
          </cell>
        </row>
        <row r="5">
          <cell r="A5" t="str">
            <v>5 Временно размещенные деньги физических и юридических лиц</v>
          </cell>
        </row>
        <row r="6">
          <cell r="A6" t="str">
            <v>6 Аккредитивы</v>
          </cell>
        </row>
      </sheetData>
      <sheetData sheetId="6">
        <row r="1">
          <cell r="A1" t="str">
            <v>Товар</v>
          </cell>
        </row>
        <row r="2">
          <cell r="A2" t="str">
            <v>Работа</v>
          </cell>
        </row>
        <row r="3">
          <cell r="A3" t="str">
            <v>Услуга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Y589"/>
  <sheetViews>
    <sheetView tabSelected="1" zoomScalePageLayoutView="0" workbookViewId="0" topLeftCell="I1">
      <pane ySplit="6" topLeftCell="A7" activePane="bottomLeft" state="frozen"/>
      <selection pane="topLeft" activeCell="A1" sqref="A1"/>
      <selection pane="bottomLeft" activeCell="S288" sqref="S288"/>
    </sheetView>
  </sheetViews>
  <sheetFormatPr defaultColWidth="9.140625" defaultRowHeight="15"/>
  <cols>
    <col min="1" max="1" width="5.140625" style="0" customWidth="1"/>
    <col min="2" max="2" width="11.28125" style="0" customWidth="1"/>
    <col min="3" max="3" width="8.421875" style="0" customWidth="1"/>
    <col min="4" max="4" width="9.28125" style="0" customWidth="1"/>
    <col min="5" max="5" width="9.00390625" style="259" customWidth="1"/>
    <col min="6" max="6" width="17.8515625" style="96" customWidth="1"/>
    <col min="7" max="7" width="21.28125" style="96" customWidth="1"/>
    <col min="8" max="8" width="16.8515625" style="96" customWidth="1"/>
    <col min="9" max="9" width="12.7109375" style="137" customWidth="1"/>
    <col min="10" max="10" width="8.57421875" style="97" customWidth="1"/>
    <col min="11" max="11" width="9.57421875" style="4" customWidth="1"/>
    <col min="12" max="12" width="12.140625" style="5" customWidth="1"/>
    <col min="13" max="13" width="12.57421875" style="5" customWidth="1"/>
    <col min="14" max="14" width="14.00390625" style="5" customWidth="1"/>
    <col min="15" max="15" width="10.28125" style="0" customWidth="1"/>
    <col min="16" max="16" width="15.140625" style="0" customWidth="1"/>
    <col min="17" max="17" width="15.00390625" style="0" customWidth="1"/>
    <col min="18" max="18" width="10.140625" style="0" customWidth="1"/>
  </cols>
  <sheetData>
    <row r="1" spans="10:17" ht="24.75" customHeight="1" hidden="1">
      <c r="J1" s="333"/>
      <c r="K1" s="333"/>
      <c r="L1" s="333"/>
      <c r="M1" s="333"/>
      <c r="N1" s="333"/>
      <c r="O1" s="333"/>
      <c r="P1" s="333"/>
      <c r="Q1" s="333"/>
    </row>
    <row r="2" spans="10:17" ht="24.75" customHeight="1" hidden="1">
      <c r="J2" s="333"/>
      <c r="K2" s="333"/>
      <c r="L2" s="333"/>
      <c r="M2" s="333"/>
      <c r="N2" s="333"/>
      <c r="O2" s="333"/>
      <c r="P2" s="333"/>
      <c r="Q2" s="333"/>
    </row>
    <row r="3" spans="9:17" ht="32.25" customHeight="1" hidden="1">
      <c r="I3" s="138"/>
      <c r="J3" s="106"/>
      <c r="K3" s="105"/>
      <c r="L3" s="105"/>
      <c r="M3" s="105"/>
      <c r="N3" s="105"/>
      <c r="O3" s="105"/>
      <c r="P3" s="105"/>
      <c r="Q3" s="105"/>
    </row>
    <row r="4" spans="5:18" s="8" customFormat="1" ht="57" customHeight="1">
      <c r="E4" s="255"/>
      <c r="I4" s="330"/>
      <c r="J4" s="331"/>
      <c r="K4" s="330"/>
      <c r="L4" s="330"/>
      <c r="M4" s="330"/>
      <c r="N4" s="330"/>
      <c r="O4" s="330"/>
      <c r="P4" s="336" t="s">
        <v>781</v>
      </c>
      <c r="Q4" s="336"/>
      <c r="R4" s="336"/>
    </row>
    <row r="5" spans="1:18" s="8" customFormat="1" ht="32.25" customHeight="1">
      <c r="A5" s="337" t="s">
        <v>782</v>
      </c>
      <c r="B5" s="337"/>
      <c r="C5" s="337"/>
      <c r="D5" s="337"/>
      <c r="E5" s="337"/>
      <c r="F5" s="337"/>
      <c r="G5" s="337"/>
      <c r="H5" s="337"/>
      <c r="I5" s="337"/>
      <c r="J5" s="337"/>
      <c r="K5" s="337"/>
      <c r="L5" s="337"/>
      <c r="M5" s="337"/>
      <c r="N5" s="337"/>
      <c r="O5" s="337"/>
      <c r="P5" s="337"/>
      <c r="Q5" s="337"/>
      <c r="R5" s="337"/>
    </row>
    <row r="6" spans="1:18" s="8" customFormat="1" ht="90.75" customHeight="1">
      <c r="A6" s="6" t="s">
        <v>37</v>
      </c>
      <c r="B6" s="6" t="s">
        <v>78</v>
      </c>
      <c r="C6" s="332" t="s">
        <v>79</v>
      </c>
      <c r="D6" s="332" t="s">
        <v>81</v>
      </c>
      <c r="E6" s="332" t="s">
        <v>161</v>
      </c>
      <c r="F6" s="332" t="s">
        <v>8</v>
      </c>
      <c r="G6" s="332" t="s">
        <v>532</v>
      </c>
      <c r="H6" s="332" t="s">
        <v>38</v>
      </c>
      <c r="I6" s="6" t="s">
        <v>9</v>
      </c>
      <c r="J6" s="6" t="s">
        <v>54</v>
      </c>
      <c r="K6" s="6" t="s">
        <v>15</v>
      </c>
      <c r="L6" s="6" t="s">
        <v>549</v>
      </c>
      <c r="M6" s="257" t="s">
        <v>550</v>
      </c>
      <c r="N6" s="257" t="s">
        <v>551</v>
      </c>
      <c r="O6" s="6" t="s">
        <v>36</v>
      </c>
      <c r="P6" s="6" t="s">
        <v>24</v>
      </c>
      <c r="Q6" s="6" t="s">
        <v>25</v>
      </c>
      <c r="R6" s="6" t="s">
        <v>77</v>
      </c>
    </row>
    <row r="7" spans="1:18" s="8" customFormat="1" ht="60.75" customHeight="1">
      <c r="A7" s="6">
        <v>1</v>
      </c>
      <c r="B7" s="168" t="s">
        <v>82</v>
      </c>
      <c r="C7" s="169" t="s">
        <v>80</v>
      </c>
      <c r="D7" s="169" t="s">
        <v>26</v>
      </c>
      <c r="E7" s="154" t="s">
        <v>520</v>
      </c>
      <c r="F7" s="155" t="s">
        <v>521</v>
      </c>
      <c r="G7" s="171" t="s">
        <v>522</v>
      </c>
      <c r="H7" s="172" t="s">
        <v>107</v>
      </c>
      <c r="I7" s="173" t="s">
        <v>6</v>
      </c>
      <c r="J7" s="166">
        <v>1</v>
      </c>
      <c r="K7" s="166" t="s">
        <v>26</v>
      </c>
      <c r="L7" s="174">
        <v>3600000</v>
      </c>
      <c r="M7" s="147">
        <f>N7/1.12</f>
        <v>4167937.4999999995</v>
      </c>
      <c r="N7" s="174">
        <v>4668090</v>
      </c>
      <c r="O7" s="7" t="s">
        <v>552</v>
      </c>
      <c r="P7" s="7" t="s">
        <v>89</v>
      </c>
      <c r="Q7" s="7" t="s">
        <v>106</v>
      </c>
      <c r="R7" s="16">
        <v>0</v>
      </c>
    </row>
    <row r="8" spans="1:18" s="8" customFormat="1" ht="73.5" customHeight="1">
      <c r="A8" s="6">
        <v>2</v>
      </c>
      <c r="B8" s="168" t="s">
        <v>82</v>
      </c>
      <c r="C8" s="169" t="s">
        <v>80</v>
      </c>
      <c r="D8" s="169" t="s">
        <v>26</v>
      </c>
      <c r="E8" s="154" t="s">
        <v>162</v>
      </c>
      <c r="F8" s="155" t="s">
        <v>163</v>
      </c>
      <c r="G8" s="155" t="s">
        <v>163</v>
      </c>
      <c r="H8" s="172" t="s">
        <v>424</v>
      </c>
      <c r="I8" s="173" t="s">
        <v>3</v>
      </c>
      <c r="J8" s="166">
        <v>1</v>
      </c>
      <c r="K8" s="166" t="s">
        <v>26</v>
      </c>
      <c r="L8" s="174">
        <v>78800</v>
      </c>
      <c r="M8" s="147">
        <f>N8/1.12</f>
        <v>70357.14285714286</v>
      </c>
      <c r="N8" s="174">
        <v>78800</v>
      </c>
      <c r="O8" s="9" t="s">
        <v>68</v>
      </c>
      <c r="P8" s="7" t="s">
        <v>89</v>
      </c>
      <c r="Q8" s="129" t="s">
        <v>425</v>
      </c>
      <c r="R8" s="16">
        <v>0</v>
      </c>
    </row>
    <row r="9" spans="1:18" s="184" customFormat="1" ht="73.5" customHeight="1">
      <c r="A9" s="175">
        <v>3</v>
      </c>
      <c r="B9" s="176" t="s">
        <v>82</v>
      </c>
      <c r="C9" s="177" t="s">
        <v>80</v>
      </c>
      <c r="D9" s="177" t="s">
        <v>26</v>
      </c>
      <c r="E9" s="178" t="s">
        <v>162</v>
      </c>
      <c r="F9" s="179" t="s">
        <v>163</v>
      </c>
      <c r="G9" s="179" t="s">
        <v>163</v>
      </c>
      <c r="H9" s="180" t="s">
        <v>426</v>
      </c>
      <c r="I9" s="173" t="s">
        <v>3</v>
      </c>
      <c r="J9" s="10">
        <v>1</v>
      </c>
      <c r="K9" s="10" t="s">
        <v>26</v>
      </c>
      <c r="L9" s="174">
        <v>15000</v>
      </c>
      <c r="M9" s="147">
        <f>N9/1.12</f>
        <v>13392.857142857141</v>
      </c>
      <c r="N9" s="174">
        <v>15000</v>
      </c>
      <c r="O9" s="181" t="s">
        <v>68</v>
      </c>
      <c r="P9" s="173" t="s">
        <v>89</v>
      </c>
      <c r="Q9" s="182" t="s">
        <v>425</v>
      </c>
      <c r="R9" s="183">
        <v>0</v>
      </c>
    </row>
    <row r="10" spans="1:18" s="8" customFormat="1" ht="90">
      <c r="A10" s="6">
        <v>4</v>
      </c>
      <c r="B10" s="168" t="s">
        <v>82</v>
      </c>
      <c r="C10" s="169" t="s">
        <v>80</v>
      </c>
      <c r="D10" s="169" t="s">
        <v>26</v>
      </c>
      <c r="E10" s="154" t="s">
        <v>162</v>
      </c>
      <c r="F10" s="155" t="s">
        <v>163</v>
      </c>
      <c r="G10" s="155" t="s">
        <v>163</v>
      </c>
      <c r="H10" s="185" t="s">
        <v>423</v>
      </c>
      <c r="I10" s="173" t="s">
        <v>3</v>
      </c>
      <c r="J10" s="186">
        <v>1</v>
      </c>
      <c r="K10" s="186" t="s">
        <v>26</v>
      </c>
      <c r="L10" s="174">
        <v>1106200</v>
      </c>
      <c r="M10" s="147">
        <f>N10/1.12</f>
        <v>34026.78571428571</v>
      </c>
      <c r="N10" s="174">
        <v>38110</v>
      </c>
      <c r="O10" s="9" t="s">
        <v>71</v>
      </c>
      <c r="P10" s="7" t="s">
        <v>89</v>
      </c>
      <c r="Q10" s="7" t="s">
        <v>106</v>
      </c>
      <c r="R10" s="16">
        <v>0</v>
      </c>
    </row>
    <row r="11" spans="1:18" s="8" customFormat="1" ht="89.25" customHeight="1">
      <c r="A11" s="6">
        <v>3</v>
      </c>
      <c r="B11" s="168" t="s">
        <v>82</v>
      </c>
      <c r="C11" s="169" t="s">
        <v>80</v>
      </c>
      <c r="D11" s="169" t="s">
        <v>26</v>
      </c>
      <c r="E11" s="154" t="s">
        <v>167</v>
      </c>
      <c r="F11" s="155" t="s">
        <v>168</v>
      </c>
      <c r="G11" s="155" t="s">
        <v>169</v>
      </c>
      <c r="H11" s="13" t="s">
        <v>143</v>
      </c>
      <c r="I11" s="187" t="s">
        <v>3</v>
      </c>
      <c r="J11" s="126">
        <v>400</v>
      </c>
      <c r="K11" s="186" t="s">
        <v>26</v>
      </c>
      <c r="L11" s="136">
        <v>892.86</v>
      </c>
      <c r="M11" s="147">
        <f>N11/1.12</f>
        <v>318878.5714285714</v>
      </c>
      <c r="N11" s="10">
        <f aca="true" t="shared" si="0" ref="N11:N33">J11*L11</f>
        <v>357144</v>
      </c>
      <c r="O11" s="7" t="s">
        <v>68</v>
      </c>
      <c r="P11" s="7" t="s">
        <v>89</v>
      </c>
      <c r="Q11" s="7" t="s">
        <v>106</v>
      </c>
      <c r="R11" s="16">
        <v>0</v>
      </c>
    </row>
    <row r="12" spans="1:18" s="8" customFormat="1" ht="96" customHeight="1">
      <c r="A12" s="6">
        <v>4</v>
      </c>
      <c r="B12" s="168" t="s">
        <v>82</v>
      </c>
      <c r="C12" s="169" t="s">
        <v>80</v>
      </c>
      <c r="D12" s="169" t="s">
        <v>26</v>
      </c>
      <c r="E12" s="154" t="s">
        <v>167</v>
      </c>
      <c r="F12" s="155" t="s">
        <v>168</v>
      </c>
      <c r="G12" s="155" t="s">
        <v>169</v>
      </c>
      <c r="H12" s="13" t="s">
        <v>427</v>
      </c>
      <c r="I12" s="187" t="s">
        <v>3</v>
      </c>
      <c r="J12" s="126">
        <v>50</v>
      </c>
      <c r="K12" s="186" t="s">
        <v>26</v>
      </c>
      <c r="L12" s="136">
        <v>3750</v>
      </c>
      <c r="M12" s="147">
        <f aca="true" t="shared" si="1" ref="M12:M33">N12/1.12</f>
        <v>167410.71428571426</v>
      </c>
      <c r="N12" s="10">
        <f t="shared" si="0"/>
        <v>187500</v>
      </c>
      <c r="O12" s="7" t="s">
        <v>68</v>
      </c>
      <c r="P12" s="7" t="s">
        <v>89</v>
      </c>
      <c r="Q12" s="7" t="s">
        <v>106</v>
      </c>
      <c r="R12" s="16">
        <v>0</v>
      </c>
    </row>
    <row r="13" spans="1:18" s="8" customFormat="1" ht="69" customHeight="1">
      <c r="A13" s="6">
        <v>5</v>
      </c>
      <c r="B13" s="168" t="s">
        <v>82</v>
      </c>
      <c r="C13" s="169" t="s">
        <v>80</v>
      </c>
      <c r="D13" s="169" t="s">
        <v>26</v>
      </c>
      <c r="E13" s="154" t="s">
        <v>176</v>
      </c>
      <c r="F13" s="155" t="s">
        <v>177</v>
      </c>
      <c r="G13" s="155" t="s">
        <v>178</v>
      </c>
      <c r="H13" s="13" t="s">
        <v>122</v>
      </c>
      <c r="I13" s="187" t="s">
        <v>3</v>
      </c>
      <c r="J13" s="126">
        <v>30</v>
      </c>
      <c r="K13" s="186" t="s">
        <v>26</v>
      </c>
      <c r="L13" s="136">
        <v>4464.29</v>
      </c>
      <c r="M13" s="147">
        <f t="shared" si="1"/>
        <v>119579.19642857143</v>
      </c>
      <c r="N13" s="10">
        <f t="shared" si="0"/>
        <v>133928.7</v>
      </c>
      <c r="O13" s="7" t="s">
        <v>68</v>
      </c>
      <c r="P13" s="7" t="s">
        <v>89</v>
      </c>
      <c r="Q13" s="7" t="s">
        <v>106</v>
      </c>
      <c r="R13" s="16">
        <v>0</v>
      </c>
    </row>
    <row r="14" spans="1:18" s="8" customFormat="1" ht="60" customHeight="1">
      <c r="A14" s="6">
        <v>6</v>
      </c>
      <c r="B14" s="168" t="s">
        <v>82</v>
      </c>
      <c r="C14" s="169" t="s">
        <v>80</v>
      </c>
      <c r="D14" s="169" t="s">
        <v>26</v>
      </c>
      <c r="E14" s="154" t="s">
        <v>164</v>
      </c>
      <c r="F14" s="155" t="s">
        <v>163</v>
      </c>
      <c r="G14" s="155" t="s">
        <v>163</v>
      </c>
      <c r="H14" s="188" t="s">
        <v>160</v>
      </c>
      <c r="I14" s="187" t="s">
        <v>3</v>
      </c>
      <c r="J14" s="126">
        <v>10</v>
      </c>
      <c r="K14" s="186" t="s">
        <v>26</v>
      </c>
      <c r="L14" s="136">
        <v>3392.86</v>
      </c>
      <c r="M14" s="147">
        <f t="shared" si="1"/>
        <v>30293.39285714285</v>
      </c>
      <c r="N14" s="10">
        <f t="shared" si="0"/>
        <v>33928.6</v>
      </c>
      <c r="O14" s="7" t="s">
        <v>68</v>
      </c>
      <c r="P14" s="7" t="s">
        <v>4</v>
      </c>
      <c r="Q14" s="7" t="s">
        <v>106</v>
      </c>
      <c r="R14" s="16">
        <v>0</v>
      </c>
    </row>
    <row r="15" spans="1:18" s="8" customFormat="1" ht="70.5" customHeight="1">
      <c r="A15" s="6">
        <v>7</v>
      </c>
      <c r="B15" s="168" t="s">
        <v>82</v>
      </c>
      <c r="C15" s="169" t="s">
        <v>80</v>
      </c>
      <c r="D15" s="169" t="s">
        <v>26</v>
      </c>
      <c r="E15" s="154" t="s">
        <v>162</v>
      </c>
      <c r="F15" s="155" t="s">
        <v>163</v>
      </c>
      <c r="G15" s="155" t="s">
        <v>163</v>
      </c>
      <c r="H15" s="13" t="s">
        <v>144</v>
      </c>
      <c r="I15" s="187" t="s">
        <v>3</v>
      </c>
      <c r="J15" s="126">
        <v>30</v>
      </c>
      <c r="K15" s="186" t="s">
        <v>26</v>
      </c>
      <c r="L15" s="136">
        <v>1785.71</v>
      </c>
      <c r="M15" s="147">
        <f t="shared" si="1"/>
        <v>47831.517857142855</v>
      </c>
      <c r="N15" s="10">
        <f t="shared" si="0"/>
        <v>53571.3</v>
      </c>
      <c r="O15" s="7" t="s">
        <v>68</v>
      </c>
      <c r="P15" s="7" t="s">
        <v>4</v>
      </c>
      <c r="Q15" s="7" t="s">
        <v>106</v>
      </c>
      <c r="R15" s="16">
        <v>0</v>
      </c>
    </row>
    <row r="16" spans="1:18" s="8" customFormat="1" ht="59.25" customHeight="1">
      <c r="A16" s="6">
        <v>8</v>
      </c>
      <c r="B16" s="168" t="s">
        <v>82</v>
      </c>
      <c r="C16" s="169" t="s">
        <v>80</v>
      </c>
      <c r="D16" s="169" t="s">
        <v>26</v>
      </c>
      <c r="E16" s="154" t="s">
        <v>162</v>
      </c>
      <c r="F16" s="155" t="s">
        <v>163</v>
      </c>
      <c r="G16" s="155" t="s">
        <v>163</v>
      </c>
      <c r="H16" s="189" t="s">
        <v>144</v>
      </c>
      <c r="I16" s="187" t="s">
        <v>3</v>
      </c>
      <c r="J16" s="126">
        <v>5</v>
      </c>
      <c r="K16" s="186" t="s">
        <v>26</v>
      </c>
      <c r="L16" s="136">
        <v>4267.86</v>
      </c>
      <c r="M16" s="147">
        <f t="shared" si="1"/>
        <v>19052.946428571428</v>
      </c>
      <c r="N16" s="10">
        <f t="shared" si="0"/>
        <v>21339.3</v>
      </c>
      <c r="O16" s="7" t="s">
        <v>68</v>
      </c>
      <c r="P16" s="7" t="s">
        <v>89</v>
      </c>
      <c r="Q16" s="7" t="s">
        <v>106</v>
      </c>
      <c r="R16" s="16">
        <v>0</v>
      </c>
    </row>
    <row r="17" spans="1:18" s="8" customFormat="1" ht="59.25" customHeight="1">
      <c r="A17" s="6">
        <v>9</v>
      </c>
      <c r="B17" s="168" t="s">
        <v>82</v>
      </c>
      <c r="C17" s="169" t="s">
        <v>80</v>
      </c>
      <c r="D17" s="169" t="s">
        <v>26</v>
      </c>
      <c r="E17" s="154" t="s">
        <v>164</v>
      </c>
      <c r="F17" s="155" t="s">
        <v>165</v>
      </c>
      <c r="G17" s="171" t="s">
        <v>166</v>
      </c>
      <c r="H17" s="170" t="s">
        <v>159</v>
      </c>
      <c r="I17" s="187" t="s">
        <v>3</v>
      </c>
      <c r="J17" s="126">
        <v>20</v>
      </c>
      <c r="K17" s="186" t="s">
        <v>26</v>
      </c>
      <c r="L17" s="136">
        <v>1785.71</v>
      </c>
      <c r="M17" s="147">
        <f t="shared" si="1"/>
        <v>31887.678571428565</v>
      </c>
      <c r="N17" s="10">
        <f t="shared" si="0"/>
        <v>35714.2</v>
      </c>
      <c r="O17" s="7" t="s">
        <v>68</v>
      </c>
      <c r="P17" s="7" t="s">
        <v>89</v>
      </c>
      <c r="Q17" s="7" t="s">
        <v>106</v>
      </c>
      <c r="R17" s="16">
        <v>0</v>
      </c>
    </row>
    <row r="18" spans="1:18" s="8" customFormat="1" ht="78.75" customHeight="1">
      <c r="A18" s="6">
        <v>10</v>
      </c>
      <c r="B18" s="168" t="s">
        <v>82</v>
      </c>
      <c r="C18" s="169" t="s">
        <v>80</v>
      </c>
      <c r="D18" s="169" t="s">
        <v>26</v>
      </c>
      <c r="E18" s="154" t="s">
        <v>164</v>
      </c>
      <c r="F18" s="155" t="s">
        <v>165</v>
      </c>
      <c r="G18" s="155" t="s">
        <v>166</v>
      </c>
      <c r="H18" s="129" t="s">
        <v>157</v>
      </c>
      <c r="I18" s="187" t="s">
        <v>3</v>
      </c>
      <c r="J18" s="126">
        <v>5</v>
      </c>
      <c r="K18" s="186" t="s">
        <v>26</v>
      </c>
      <c r="L18" s="136">
        <v>12857.14</v>
      </c>
      <c r="M18" s="147">
        <f t="shared" si="1"/>
        <v>57397.94642857142</v>
      </c>
      <c r="N18" s="10">
        <f t="shared" si="0"/>
        <v>64285.7</v>
      </c>
      <c r="O18" s="7" t="s">
        <v>68</v>
      </c>
      <c r="P18" s="7" t="s">
        <v>89</v>
      </c>
      <c r="Q18" s="7" t="s">
        <v>106</v>
      </c>
      <c r="R18" s="16">
        <v>0</v>
      </c>
    </row>
    <row r="19" spans="1:18" s="8" customFormat="1" ht="61.5" customHeight="1">
      <c r="A19" s="6">
        <v>11</v>
      </c>
      <c r="B19" s="168" t="s">
        <v>82</v>
      </c>
      <c r="C19" s="169" t="s">
        <v>80</v>
      </c>
      <c r="D19" s="169" t="s">
        <v>26</v>
      </c>
      <c r="E19" s="154" t="s">
        <v>170</v>
      </c>
      <c r="F19" s="155" t="s">
        <v>171</v>
      </c>
      <c r="G19" s="155" t="s">
        <v>172</v>
      </c>
      <c r="H19" s="13" t="s">
        <v>145</v>
      </c>
      <c r="I19" s="187" t="s">
        <v>3</v>
      </c>
      <c r="J19" s="126">
        <v>10</v>
      </c>
      <c r="K19" s="186" t="s">
        <v>26</v>
      </c>
      <c r="L19" s="190">
        <v>3035.71</v>
      </c>
      <c r="M19" s="147">
        <f t="shared" si="1"/>
        <v>27104.55357142857</v>
      </c>
      <c r="N19" s="10">
        <f t="shared" si="0"/>
        <v>30357.1</v>
      </c>
      <c r="O19" s="7" t="s">
        <v>68</v>
      </c>
      <c r="P19" s="7" t="s">
        <v>89</v>
      </c>
      <c r="Q19" s="7" t="s">
        <v>106</v>
      </c>
      <c r="R19" s="16">
        <v>0</v>
      </c>
    </row>
    <row r="20" spans="1:18" s="8" customFormat="1" ht="65.25" customHeight="1">
      <c r="A20" s="6">
        <v>12</v>
      </c>
      <c r="B20" s="168" t="s">
        <v>82</v>
      </c>
      <c r="C20" s="169" t="s">
        <v>80</v>
      </c>
      <c r="D20" s="169" t="s">
        <v>26</v>
      </c>
      <c r="E20" s="154" t="s">
        <v>170</v>
      </c>
      <c r="F20" s="155" t="s">
        <v>171</v>
      </c>
      <c r="G20" s="155" t="s">
        <v>172</v>
      </c>
      <c r="H20" s="13" t="s">
        <v>158</v>
      </c>
      <c r="I20" s="187" t="s">
        <v>3</v>
      </c>
      <c r="J20" s="126">
        <v>3</v>
      </c>
      <c r="K20" s="186" t="s">
        <v>26</v>
      </c>
      <c r="L20" s="136">
        <v>16607.14</v>
      </c>
      <c r="M20" s="147">
        <f t="shared" si="1"/>
        <v>44483.41071428571</v>
      </c>
      <c r="N20" s="10">
        <f t="shared" si="0"/>
        <v>49821.42</v>
      </c>
      <c r="O20" s="7" t="s">
        <v>68</v>
      </c>
      <c r="P20" s="7" t="s">
        <v>89</v>
      </c>
      <c r="Q20" s="7" t="s">
        <v>106</v>
      </c>
      <c r="R20" s="16">
        <v>0</v>
      </c>
    </row>
    <row r="21" spans="1:18" s="8" customFormat="1" ht="63" customHeight="1">
      <c r="A21" s="6">
        <v>13</v>
      </c>
      <c r="B21" s="168" t="s">
        <v>82</v>
      </c>
      <c r="C21" s="169" t="s">
        <v>80</v>
      </c>
      <c r="D21" s="169" t="s">
        <v>26</v>
      </c>
      <c r="E21" s="178" t="s">
        <v>396</v>
      </c>
      <c r="F21" s="179" t="s">
        <v>519</v>
      </c>
      <c r="G21" s="179" t="s">
        <v>519</v>
      </c>
      <c r="H21" s="191" t="s">
        <v>146</v>
      </c>
      <c r="I21" s="187" t="s">
        <v>3</v>
      </c>
      <c r="J21" s="126">
        <v>3</v>
      </c>
      <c r="K21" s="186" t="s">
        <v>26</v>
      </c>
      <c r="L21" s="136">
        <v>10892.86</v>
      </c>
      <c r="M21" s="147">
        <f t="shared" si="1"/>
        <v>29177.30357142857</v>
      </c>
      <c r="N21" s="10">
        <f t="shared" si="0"/>
        <v>32678.58</v>
      </c>
      <c r="O21" s="7" t="s">
        <v>68</v>
      </c>
      <c r="P21" s="7" t="s">
        <v>89</v>
      </c>
      <c r="Q21" s="7" t="s">
        <v>106</v>
      </c>
      <c r="R21" s="16">
        <v>0</v>
      </c>
    </row>
    <row r="22" spans="1:18" s="8" customFormat="1" ht="52.5" customHeight="1">
      <c r="A22" s="6">
        <v>14</v>
      </c>
      <c r="B22" s="168" t="s">
        <v>82</v>
      </c>
      <c r="C22" s="169" t="s">
        <v>80</v>
      </c>
      <c r="D22" s="169" t="s">
        <v>26</v>
      </c>
      <c r="E22" s="154" t="s">
        <v>523</v>
      </c>
      <c r="F22" s="155" t="s">
        <v>524</v>
      </c>
      <c r="G22" s="13" t="s">
        <v>46</v>
      </c>
      <c r="H22" s="13" t="s">
        <v>147</v>
      </c>
      <c r="I22" s="187" t="s">
        <v>3</v>
      </c>
      <c r="J22" s="126">
        <v>3</v>
      </c>
      <c r="K22" s="186" t="s">
        <v>26</v>
      </c>
      <c r="L22" s="136">
        <v>8571.43</v>
      </c>
      <c r="M22" s="147">
        <f t="shared" si="1"/>
        <v>22959.1875</v>
      </c>
      <c r="N22" s="10">
        <f t="shared" si="0"/>
        <v>25714.29</v>
      </c>
      <c r="O22" s="7" t="s">
        <v>68</v>
      </c>
      <c r="P22" s="7" t="s">
        <v>89</v>
      </c>
      <c r="Q22" s="7" t="s">
        <v>106</v>
      </c>
      <c r="R22" s="16">
        <v>0</v>
      </c>
    </row>
    <row r="23" spans="1:18" s="8" customFormat="1" ht="66" customHeight="1">
      <c r="A23" s="6">
        <v>15</v>
      </c>
      <c r="B23" s="168" t="s">
        <v>82</v>
      </c>
      <c r="C23" s="169" t="s">
        <v>80</v>
      </c>
      <c r="D23" s="169" t="s">
        <v>26</v>
      </c>
      <c r="E23" s="154" t="s">
        <v>173</v>
      </c>
      <c r="F23" s="155" t="s">
        <v>174</v>
      </c>
      <c r="G23" s="155" t="s">
        <v>175</v>
      </c>
      <c r="H23" s="13" t="s">
        <v>148</v>
      </c>
      <c r="I23" s="187" t="s">
        <v>3</v>
      </c>
      <c r="J23" s="126">
        <v>5</v>
      </c>
      <c r="K23" s="186" t="s">
        <v>26</v>
      </c>
      <c r="L23" s="136">
        <v>23214.29</v>
      </c>
      <c r="M23" s="147">
        <f t="shared" si="1"/>
        <v>103635.22321428571</v>
      </c>
      <c r="N23" s="10">
        <f t="shared" si="0"/>
        <v>116071.45000000001</v>
      </c>
      <c r="O23" s="7" t="s">
        <v>68</v>
      </c>
      <c r="P23" s="7" t="s">
        <v>89</v>
      </c>
      <c r="Q23" s="7" t="s">
        <v>106</v>
      </c>
      <c r="R23" s="16">
        <v>0</v>
      </c>
    </row>
    <row r="24" spans="1:18" s="8" customFormat="1" ht="67.5" customHeight="1">
      <c r="A24" s="6">
        <v>16</v>
      </c>
      <c r="B24" s="168" t="s">
        <v>82</v>
      </c>
      <c r="C24" s="169" t="s">
        <v>80</v>
      </c>
      <c r="D24" s="169" t="s">
        <v>26</v>
      </c>
      <c r="E24" s="154" t="s">
        <v>170</v>
      </c>
      <c r="F24" s="155" t="s">
        <v>171</v>
      </c>
      <c r="G24" s="155" t="s">
        <v>172</v>
      </c>
      <c r="H24" s="13" t="s">
        <v>149</v>
      </c>
      <c r="I24" s="187" t="s">
        <v>3</v>
      </c>
      <c r="J24" s="126">
        <v>3</v>
      </c>
      <c r="K24" s="186" t="s">
        <v>26</v>
      </c>
      <c r="L24" s="136">
        <v>17857.14</v>
      </c>
      <c r="M24" s="147">
        <f t="shared" si="1"/>
        <v>47831.62499999999</v>
      </c>
      <c r="N24" s="10">
        <f t="shared" si="0"/>
        <v>53571.42</v>
      </c>
      <c r="O24" s="7" t="s">
        <v>68</v>
      </c>
      <c r="P24" s="7" t="s">
        <v>89</v>
      </c>
      <c r="Q24" s="7" t="s">
        <v>106</v>
      </c>
      <c r="R24" s="16">
        <v>0</v>
      </c>
    </row>
    <row r="25" spans="1:18" s="8" customFormat="1" ht="58.5" customHeight="1" thickBot="1">
      <c r="A25" s="6">
        <v>17</v>
      </c>
      <c r="B25" s="168" t="s">
        <v>82</v>
      </c>
      <c r="C25" s="169" t="s">
        <v>80</v>
      </c>
      <c r="D25" s="169" t="s">
        <v>26</v>
      </c>
      <c r="E25" s="154" t="s">
        <v>170</v>
      </c>
      <c r="F25" s="155" t="s">
        <v>171</v>
      </c>
      <c r="G25" s="155" t="s">
        <v>172</v>
      </c>
      <c r="H25" s="192" t="s">
        <v>150</v>
      </c>
      <c r="I25" s="187" t="s">
        <v>3</v>
      </c>
      <c r="J25" s="126">
        <v>3</v>
      </c>
      <c r="K25" s="186" t="s">
        <v>26</v>
      </c>
      <c r="L25" s="136">
        <v>12589.29</v>
      </c>
      <c r="M25" s="147">
        <f t="shared" si="1"/>
        <v>33721.3125</v>
      </c>
      <c r="N25" s="10">
        <f t="shared" si="0"/>
        <v>37767.87</v>
      </c>
      <c r="O25" s="7" t="s">
        <v>68</v>
      </c>
      <c r="P25" s="7" t="s">
        <v>89</v>
      </c>
      <c r="Q25" s="7" t="s">
        <v>106</v>
      </c>
      <c r="R25" s="16">
        <v>0</v>
      </c>
    </row>
    <row r="26" spans="1:18" s="8" customFormat="1" ht="48.75" customHeight="1" thickBot="1">
      <c r="A26" s="6">
        <v>18</v>
      </c>
      <c r="B26" s="168" t="s">
        <v>82</v>
      </c>
      <c r="C26" s="169" t="s">
        <v>80</v>
      </c>
      <c r="D26" s="169" t="s">
        <v>26</v>
      </c>
      <c r="E26" s="154" t="s">
        <v>170</v>
      </c>
      <c r="F26" s="155" t="s">
        <v>171</v>
      </c>
      <c r="G26" s="155" t="s">
        <v>172</v>
      </c>
      <c r="H26" s="193" t="s">
        <v>151</v>
      </c>
      <c r="I26" s="187" t="s">
        <v>3</v>
      </c>
      <c r="J26" s="126">
        <v>3</v>
      </c>
      <c r="K26" s="186" t="s">
        <v>26</v>
      </c>
      <c r="L26" s="136">
        <v>12589.29</v>
      </c>
      <c r="M26" s="147">
        <f t="shared" si="1"/>
        <v>33721.3125</v>
      </c>
      <c r="N26" s="10">
        <f t="shared" si="0"/>
        <v>37767.87</v>
      </c>
      <c r="O26" s="7" t="s">
        <v>68</v>
      </c>
      <c r="P26" s="7" t="s">
        <v>89</v>
      </c>
      <c r="Q26" s="7" t="s">
        <v>106</v>
      </c>
      <c r="R26" s="16">
        <v>0</v>
      </c>
    </row>
    <row r="27" spans="1:18" s="8" customFormat="1" ht="51" customHeight="1">
      <c r="A27" s="6">
        <v>19</v>
      </c>
      <c r="B27" s="168" t="s">
        <v>82</v>
      </c>
      <c r="C27" s="169" t="s">
        <v>80</v>
      </c>
      <c r="D27" s="169" t="s">
        <v>26</v>
      </c>
      <c r="E27" s="154" t="s">
        <v>170</v>
      </c>
      <c r="F27" s="155" t="s">
        <v>171</v>
      </c>
      <c r="G27" s="204" t="s">
        <v>172</v>
      </c>
      <c r="H27" s="288" t="s">
        <v>152</v>
      </c>
      <c r="I27" s="289" t="s">
        <v>3</v>
      </c>
      <c r="J27" s="126">
        <v>3</v>
      </c>
      <c r="K27" s="186" t="s">
        <v>26</v>
      </c>
      <c r="L27" s="136">
        <v>12589.29</v>
      </c>
      <c r="M27" s="147">
        <f t="shared" si="1"/>
        <v>33721.3125</v>
      </c>
      <c r="N27" s="10">
        <f t="shared" si="0"/>
        <v>37767.87</v>
      </c>
      <c r="O27" s="7" t="s">
        <v>68</v>
      </c>
      <c r="P27" s="7" t="s">
        <v>89</v>
      </c>
      <c r="Q27" s="7" t="s">
        <v>106</v>
      </c>
      <c r="R27" s="16">
        <v>0</v>
      </c>
    </row>
    <row r="28" spans="1:18" s="8" customFormat="1" ht="66" customHeight="1">
      <c r="A28" s="6">
        <v>20</v>
      </c>
      <c r="B28" s="168" t="s">
        <v>82</v>
      </c>
      <c r="C28" s="169" t="s">
        <v>80</v>
      </c>
      <c r="D28" s="169" t="s">
        <v>26</v>
      </c>
      <c r="E28" s="154" t="s">
        <v>170</v>
      </c>
      <c r="F28" s="155" t="s">
        <v>171</v>
      </c>
      <c r="G28" s="155" t="s">
        <v>172</v>
      </c>
      <c r="H28" s="129" t="s">
        <v>153</v>
      </c>
      <c r="I28" s="187" t="s">
        <v>3</v>
      </c>
      <c r="J28" s="126">
        <v>3</v>
      </c>
      <c r="K28" s="186" t="s">
        <v>26</v>
      </c>
      <c r="L28" s="136">
        <v>16250</v>
      </c>
      <c r="M28" s="147">
        <f t="shared" si="1"/>
        <v>43526.78571428571</v>
      </c>
      <c r="N28" s="10">
        <f t="shared" si="0"/>
        <v>48750</v>
      </c>
      <c r="O28" s="7" t="s">
        <v>68</v>
      </c>
      <c r="P28" s="7" t="s">
        <v>89</v>
      </c>
      <c r="Q28" s="7" t="s">
        <v>106</v>
      </c>
      <c r="R28" s="16">
        <v>0</v>
      </c>
    </row>
    <row r="29" spans="1:18" s="8" customFormat="1" ht="51.75" customHeight="1">
      <c r="A29" s="6">
        <v>21</v>
      </c>
      <c r="B29" s="168" t="s">
        <v>82</v>
      </c>
      <c r="C29" s="169" t="s">
        <v>80</v>
      </c>
      <c r="D29" s="169" t="s">
        <v>26</v>
      </c>
      <c r="E29" s="154" t="s">
        <v>170</v>
      </c>
      <c r="F29" s="155" t="s">
        <v>171</v>
      </c>
      <c r="G29" s="155" t="s">
        <v>172</v>
      </c>
      <c r="H29" s="129" t="s">
        <v>154</v>
      </c>
      <c r="I29" s="187" t="s">
        <v>3</v>
      </c>
      <c r="J29" s="126">
        <v>3</v>
      </c>
      <c r="K29" s="186" t="s">
        <v>26</v>
      </c>
      <c r="L29" s="136">
        <v>12589.29</v>
      </c>
      <c r="M29" s="147">
        <f t="shared" si="1"/>
        <v>33721.3125</v>
      </c>
      <c r="N29" s="10">
        <f t="shared" si="0"/>
        <v>37767.87</v>
      </c>
      <c r="O29" s="7" t="s">
        <v>68</v>
      </c>
      <c r="P29" s="7" t="s">
        <v>89</v>
      </c>
      <c r="Q29" s="7" t="s">
        <v>106</v>
      </c>
      <c r="R29" s="16">
        <v>0</v>
      </c>
    </row>
    <row r="30" spans="1:18" s="8" customFormat="1" ht="49.5" customHeight="1">
      <c r="A30" s="6">
        <v>22</v>
      </c>
      <c r="B30" s="168" t="s">
        <v>82</v>
      </c>
      <c r="C30" s="169" t="s">
        <v>80</v>
      </c>
      <c r="D30" s="169" t="s">
        <v>26</v>
      </c>
      <c r="E30" s="154" t="s">
        <v>170</v>
      </c>
      <c r="F30" s="155" t="s">
        <v>171</v>
      </c>
      <c r="G30" s="155" t="s">
        <v>172</v>
      </c>
      <c r="H30" s="129" t="s">
        <v>155</v>
      </c>
      <c r="I30" s="187" t="s">
        <v>3</v>
      </c>
      <c r="J30" s="126">
        <v>3</v>
      </c>
      <c r="K30" s="186" t="s">
        <v>26</v>
      </c>
      <c r="L30" s="136">
        <v>12589.29</v>
      </c>
      <c r="M30" s="147">
        <f t="shared" si="1"/>
        <v>33721.3125</v>
      </c>
      <c r="N30" s="10">
        <f t="shared" si="0"/>
        <v>37767.87</v>
      </c>
      <c r="O30" s="7" t="s">
        <v>68</v>
      </c>
      <c r="P30" s="7" t="s">
        <v>89</v>
      </c>
      <c r="Q30" s="7" t="s">
        <v>106</v>
      </c>
      <c r="R30" s="16">
        <v>0</v>
      </c>
    </row>
    <row r="31" spans="1:18" s="8" customFormat="1" ht="81" customHeight="1">
      <c r="A31" s="6">
        <v>23</v>
      </c>
      <c r="B31" s="168" t="s">
        <v>82</v>
      </c>
      <c r="C31" s="169" t="s">
        <v>80</v>
      </c>
      <c r="D31" s="169" t="s">
        <v>26</v>
      </c>
      <c r="E31" s="154" t="s">
        <v>170</v>
      </c>
      <c r="F31" s="155" t="s">
        <v>171</v>
      </c>
      <c r="G31" s="155" t="s">
        <v>172</v>
      </c>
      <c r="H31" s="129" t="s">
        <v>156</v>
      </c>
      <c r="I31" s="187" t="s">
        <v>3</v>
      </c>
      <c r="J31" s="126">
        <v>3</v>
      </c>
      <c r="K31" s="186" t="s">
        <v>26</v>
      </c>
      <c r="L31" s="136">
        <v>12589.29</v>
      </c>
      <c r="M31" s="147">
        <f t="shared" si="1"/>
        <v>33721.3125</v>
      </c>
      <c r="N31" s="10">
        <f t="shared" si="0"/>
        <v>37767.87</v>
      </c>
      <c r="O31" s="7" t="s">
        <v>68</v>
      </c>
      <c r="P31" s="7" t="s">
        <v>89</v>
      </c>
      <c r="Q31" s="7" t="s">
        <v>106</v>
      </c>
      <c r="R31" s="16">
        <v>0</v>
      </c>
    </row>
    <row r="32" spans="1:18" s="8" customFormat="1" ht="74.25" customHeight="1">
      <c r="A32" s="6">
        <v>24</v>
      </c>
      <c r="B32" s="168" t="s">
        <v>82</v>
      </c>
      <c r="C32" s="169" t="s">
        <v>80</v>
      </c>
      <c r="D32" s="169" t="s">
        <v>26</v>
      </c>
      <c r="E32" s="154" t="s">
        <v>170</v>
      </c>
      <c r="F32" s="155" t="s">
        <v>171</v>
      </c>
      <c r="G32" s="206" t="s">
        <v>172</v>
      </c>
      <c r="H32" s="151" t="s">
        <v>508</v>
      </c>
      <c r="I32" s="290" t="s">
        <v>3</v>
      </c>
      <c r="J32" s="126">
        <v>20</v>
      </c>
      <c r="K32" s="186" t="s">
        <v>26</v>
      </c>
      <c r="L32" s="136">
        <v>446.43</v>
      </c>
      <c r="M32" s="147">
        <f t="shared" si="1"/>
        <v>7971.964285714285</v>
      </c>
      <c r="N32" s="10">
        <f t="shared" si="0"/>
        <v>8928.6</v>
      </c>
      <c r="O32" s="7" t="s">
        <v>68</v>
      </c>
      <c r="P32" s="7" t="s">
        <v>89</v>
      </c>
      <c r="Q32" s="7" t="s">
        <v>106</v>
      </c>
      <c r="R32" s="16">
        <v>0</v>
      </c>
    </row>
    <row r="33" spans="1:18" s="8" customFormat="1" ht="72.75" customHeight="1">
      <c r="A33" s="6">
        <v>25</v>
      </c>
      <c r="B33" s="168" t="s">
        <v>82</v>
      </c>
      <c r="C33" s="169" t="s">
        <v>80</v>
      </c>
      <c r="D33" s="169" t="s">
        <v>26</v>
      </c>
      <c r="E33" s="154" t="s">
        <v>176</v>
      </c>
      <c r="F33" s="155" t="s">
        <v>177</v>
      </c>
      <c r="G33" s="155" t="s">
        <v>178</v>
      </c>
      <c r="H33" s="13" t="s">
        <v>535</v>
      </c>
      <c r="I33" s="194" t="s">
        <v>3</v>
      </c>
      <c r="J33" s="126">
        <v>1</v>
      </c>
      <c r="K33" s="186" t="s">
        <v>26</v>
      </c>
      <c r="L33" s="136">
        <v>267857.16</v>
      </c>
      <c r="M33" s="147">
        <f t="shared" si="1"/>
        <v>239158.17857142852</v>
      </c>
      <c r="N33" s="10">
        <f t="shared" si="0"/>
        <v>267857.16</v>
      </c>
      <c r="O33" s="7" t="s">
        <v>68</v>
      </c>
      <c r="P33" s="7" t="s">
        <v>89</v>
      </c>
      <c r="Q33" s="7" t="s">
        <v>106</v>
      </c>
      <c r="R33" s="16">
        <v>0</v>
      </c>
    </row>
    <row r="34" spans="1:18" s="8" customFormat="1" ht="63.75" customHeight="1">
      <c r="A34" s="6">
        <v>26</v>
      </c>
      <c r="B34" s="168" t="s">
        <v>82</v>
      </c>
      <c r="C34" s="169" t="s">
        <v>80</v>
      </c>
      <c r="D34" s="169" t="s">
        <v>26</v>
      </c>
      <c r="E34" s="154" t="s">
        <v>509</v>
      </c>
      <c r="F34" s="171" t="s">
        <v>510</v>
      </c>
      <c r="G34" s="155" t="s">
        <v>510</v>
      </c>
      <c r="H34" s="195" t="s">
        <v>438</v>
      </c>
      <c r="I34" s="194" t="s">
        <v>3</v>
      </c>
      <c r="J34" s="126">
        <v>1</v>
      </c>
      <c r="K34" s="186" t="s">
        <v>26</v>
      </c>
      <c r="L34" s="136">
        <v>24102</v>
      </c>
      <c r="M34" s="10">
        <f>N34/1.12</f>
        <v>24101.785714285714</v>
      </c>
      <c r="N34" s="10">
        <v>26994</v>
      </c>
      <c r="O34" s="7" t="s">
        <v>68</v>
      </c>
      <c r="P34" s="7" t="s">
        <v>89</v>
      </c>
      <c r="Q34" s="7" t="s">
        <v>136</v>
      </c>
      <c r="R34" s="16">
        <v>0</v>
      </c>
    </row>
    <row r="35" spans="1:18" s="8" customFormat="1" ht="58.5" customHeight="1">
      <c r="A35" s="6">
        <v>27</v>
      </c>
      <c r="B35" s="168" t="s">
        <v>82</v>
      </c>
      <c r="C35" s="169" t="s">
        <v>80</v>
      </c>
      <c r="D35" s="169" t="s">
        <v>26</v>
      </c>
      <c r="E35" s="154" t="s">
        <v>511</v>
      </c>
      <c r="F35" s="155" t="s">
        <v>512</v>
      </c>
      <c r="G35" s="155" t="s">
        <v>513</v>
      </c>
      <c r="H35" s="185" t="s">
        <v>515</v>
      </c>
      <c r="I35" s="173" t="s">
        <v>3</v>
      </c>
      <c r="J35" s="166">
        <v>1</v>
      </c>
      <c r="K35" s="186" t="s">
        <v>26</v>
      </c>
      <c r="L35" s="196">
        <v>1339285.71</v>
      </c>
      <c r="M35" s="147">
        <f>N35/1.12</f>
        <v>1315183.9285714284</v>
      </c>
      <c r="N35" s="174">
        <v>1473006</v>
      </c>
      <c r="O35" s="7" t="s">
        <v>93</v>
      </c>
      <c r="P35" s="7" t="s">
        <v>89</v>
      </c>
      <c r="Q35" s="7" t="s">
        <v>136</v>
      </c>
      <c r="R35" s="16">
        <v>0</v>
      </c>
    </row>
    <row r="36" spans="1:18" s="8" customFormat="1" ht="58.5" customHeight="1">
      <c r="A36" s="6">
        <v>28</v>
      </c>
      <c r="B36" s="168" t="s">
        <v>82</v>
      </c>
      <c r="C36" s="169" t="s">
        <v>80</v>
      </c>
      <c r="D36" s="169" t="s">
        <v>26</v>
      </c>
      <c r="E36" s="154" t="s">
        <v>516</v>
      </c>
      <c r="F36" s="155" t="s">
        <v>517</v>
      </c>
      <c r="G36" s="155" t="s">
        <v>518</v>
      </c>
      <c r="H36" s="185" t="s">
        <v>514</v>
      </c>
      <c r="I36" s="173" t="s">
        <v>3</v>
      </c>
      <c r="J36" s="166">
        <v>1</v>
      </c>
      <c r="K36" s="186" t="s">
        <v>26</v>
      </c>
      <c r="L36" s="174">
        <v>3571428.57</v>
      </c>
      <c r="M36" s="147">
        <f>N36/1.12</f>
        <v>3571428.571428571</v>
      </c>
      <c r="N36" s="174">
        <v>4000000</v>
      </c>
      <c r="O36" s="7" t="s">
        <v>93</v>
      </c>
      <c r="P36" s="7" t="s">
        <v>89</v>
      </c>
      <c r="Q36" s="7" t="s">
        <v>136</v>
      </c>
      <c r="R36" s="16">
        <v>0</v>
      </c>
    </row>
    <row r="37" spans="1:18" s="8" customFormat="1" ht="58.5" customHeight="1">
      <c r="A37" s="6"/>
      <c r="B37" s="168"/>
      <c r="C37" s="169"/>
      <c r="D37" s="169"/>
      <c r="E37" s="339" t="s">
        <v>763</v>
      </c>
      <c r="F37" s="340" t="s">
        <v>764</v>
      </c>
      <c r="G37" s="341" t="s">
        <v>768</v>
      </c>
      <c r="H37" s="342" t="s">
        <v>765</v>
      </c>
      <c r="I37" s="7" t="s">
        <v>27</v>
      </c>
      <c r="J37" s="166">
        <v>1</v>
      </c>
      <c r="K37" s="186" t="s">
        <v>26</v>
      </c>
      <c r="L37" s="346">
        <v>537096070</v>
      </c>
      <c r="M37" s="343">
        <v>537096070</v>
      </c>
      <c r="N37" s="174">
        <f>M37*1.12</f>
        <v>601547598.4000001</v>
      </c>
      <c r="O37" s="7" t="s">
        <v>71</v>
      </c>
      <c r="P37" s="344" t="s">
        <v>772</v>
      </c>
      <c r="Q37" s="345" t="s">
        <v>773</v>
      </c>
      <c r="R37" s="16">
        <v>30</v>
      </c>
    </row>
    <row r="38" spans="1:18" s="8" customFormat="1" ht="58.5" customHeight="1">
      <c r="A38" s="6"/>
      <c r="B38" s="168"/>
      <c r="C38" s="169"/>
      <c r="D38" s="169"/>
      <c r="E38" s="339" t="s">
        <v>763</v>
      </c>
      <c r="F38" s="340" t="s">
        <v>764</v>
      </c>
      <c r="G38" s="341" t="s">
        <v>768</v>
      </c>
      <c r="H38" s="342" t="s">
        <v>766</v>
      </c>
      <c r="I38" s="7" t="s">
        <v>27</v>
      </c>
      <c r="J38" s="166">
        <v>1</v>
      </c>
      <c r="K38" s="186" t="s">
        <v>26</v>
      </c>
      <c r="L38" s="343" t="s">
        <v>769</v>
      </c>
      <c r="M38" s="343">
        <v>222956910</v>
      </c>
      <c r="N38" s="174">
        <f>M38*1.12</f>
        <v>249711739.20000002</v>
      </c>
      <c r="O38" s="7" t="s">
        <v>71</v>
      </c>
      <c r="P38" s="344" t="s">
        <v>770</v>
      </c>
      <c r="Q38" s="344" t="s">
        <v>771</v>
      </c>
      <c r="R38" s="16">
        <v>30</v>
      </c>
    </row>
    <row r="39" spans="1:18" s="8" customFormat="1" ht="58.5" customHeight="1">
      <c r="A39" s="6"/>
      <c r="B39" s="168"/>
      <c r="C39" s="169"/>
      <c r="D39" s="169"/>
      <c r="E39" s="339" t="s">
        <v>763</v>
      </c>
      <c r="F39" s="340" t="s">
        <v>764</v>
      </c>
      <c r="G39" s="341" t="s">
        <v>768</v>
      </c>
      <c r="H39" s="342" t="s">
        <v>767</v>
      </c>
      <c r="I39" s="7" t="s">
        <v>27</v>
      </c>
      <c r="J39" s="166">
        <v>1</v>
      </c>
      <c r="K39" s="186" t="s">
        <v>26</v>
      </c>
      <c r="L39" s="347">
        <v>590606786</v>
      </c>
      <c r="M39" s="343">
        <v>590606786</v>
      </c>
      <c r="N39" s="174">
        <f>M39*1.12</f>
        <v>661479600.32</v>
      </c>
      <c r="O39" s="7" t="s">
        <v>71</v>
      </c>
      <c r="P39" s="344" t="s">
        <v>774</v>
      </c>
      <c r="Q39" s="345" t="s">
        <v>775</v>
      </c>
      <c r="R39" s="16">
        <v>30</v>
      </c>
    </row>
    <row r="40" spans="1:18" s="8" customFormat="1" ht="34.5" customHeight="1">
      <c r="A40" s="6"/>
      <c r="B40" s="197"/>
      <c r="C40" s="198"/>
      <c r="D40" s="198"/>
      <c r="E40" s="198"/>
      <c r="F40" s="199"/>
      <c r="G40" s="199"/>
      <c r="H40" s="199"/>
      <c r="I40" s="200"/>
      <c r="J40" s="126"/>
      <c r="K40" s="186"/>
      <c r="L40" s="334" t="s">
        <v>762</v>
      </c>
      <c r="M40" s="335"/>
      <c r="N40" s="202">
        <f>SUM(N7:N39)</f>
        <v>1524786706.96</v>
      </c>
      <c r="O40" s="7"/>
      <c r="P40" s="7"/>
      <c r="Q40" s="7"/>
      <c r="R40" s="201"/>
    </row>
    <row r="41" spans="1:18" s="8" customFormat="1" ht="80.25" customHeight="1">
      <c r="A41" s="6">
        <v>1</v>
      </c>
      <c r="B41" s="168" t="s">
        <v>82</v>
      </c>
      <c r="C41" s="169" t="s">
        <v>80</v>
      </c>
      <c r="D41" s="169" t="s">
        <v>18</v>
      </c>
      <c r="E41" s="154" t="s">
        <v>525</v>
      </c>
      <c r="F41" s="155" t="s">
        <v>526</v>
      </c>
      <c r="G41" s="155" t="s">
        <v>526</v>
      </c>
      <c r="H41" s="172" t="s">
        <v>35</v>
      </c>
      <c r="I41" s="173" t="s">
        <v>3</v>
      </c>
      <c r="J41" s="166">
        <v>1</v>
      </c>
      <c r="K41" s="166" t="s">
        <v>18</v>
      </c>
      <c r="L41" s="10">
        <v>9821</v>
      </c>
      <c r="M41" s="10">
        <f>N41/1.12</f>
        <v>9821.42857142857</v>
      </c>
      <c r="N41" s="10">
        <v>11000</v>
      </c>
      <c r="O41" s="7" t="s">
        <v>93</v>
      </c>
      <c r="P41" s="7" t="s">
        <v>89</v>
      </c>
      <c r="Q41" s="7" t="s">
        <v>92</v>
      </c>
      <c r="R41" s="16">
        <v>0</v>
      </c>
    </row>
    <row r="42" spans="1:18" s="8" customFormat="1" ht="45">
      <c r="A42" s="6">
        <v>2</v>
      </c>
      <c r="B42" s="168" t="s">
        <v>82</v>
      </c>
      <c r="C42" s="169" t="s">
        <v>80</v>
      </c>
      <c r="D42" s="169" t="s">
        <v>18</v>
      </c>
      <c r="E42" s="154" t="s">
        <v>527</v>
      </c>
      <c r="F42" s="155" t="s">
        <v>528</v>
      </c>
      <c r="G42" s="155" t="s">
        <v>529</v>
      </c>
      <c r="H42" s="155" t="s">
        <v>49</v>
      </c>
      <c r="I42" s="7" t="s">
        <v>3</v>
      </c>
      <c r="J42" s="166">
        <v>1</v>
      </c>
      <c r="K42" s="166" t="s">
        <v>16</v>
      </c>
      <c r="L42" s="10">
        <v>360000</v>
      </c>
      <c r="M42" s="10">
        <f>J42*L42</f>
        <v>360000</v>
      </c>
      <c r="N42" s="10">
        <v>403200</v>
      </c>
      <c r="O42" s="7" t="s">
        <v>68</v>
      </c>
      <c r="P42" s="7" t="s">
        <v>89</v>
      </c>
      <c r="Q42" s="7" t="s">
        <v>106</v>
      </c>
      <c r="R42" s="16">
        <v>0</v>
      </c>
    </row>
    <row r="43" spans="1:18" s="8" customFormat="1" ht="41.25" customHeight="1">
      <c r="A43" s="6">
        <v>3</v>
      </c>
      <c r="B43" s="168" t="s">
        <v>82</v>
      </c>
      <c r="C43" s="169" t="s">
        <v>80</v>
      </c>
      <c r="D43" s="169" t="s">
        <v>18</v>
      </c>
      <c r="E43" s="154" t="s">
        <v>527</v>
      </c>
      <c r="F43" s="155" t="s">
        <v>528</v>
      </c>
      <c r="G43" s="155" t="s">
        <v>529</v>
      </c>
      <c r="H43" s="172" t="s">
        <v>49</v>
      </c>
      <c r="I43" s="7" t="s">
        <v>3</v>
      </c>
      <c r="J43" s="166">
        <v>1</v>
      </c>
      <c r="K43" s="166" t="s">
        <v>16</v>
      </c>
      <c r="L43" s="10">
        <v>197143</v>
      </c>
      <c r="M43" s="10">
        <f>N43/1.12</f>
        <v>197142.85714285713</v>
      </c>
      <c r="N43" s="10">
        <v>220800</v>
      </c>
      <c r="O43" s="7" t="s">
        <v>67</v>
      </c>
      <c r="P43" s="7" t="s">
        <v>89</v>
      </c>
      <c r="Q43" s="7" t="s">
        <v>106</v>
      </c>
      <c r="R43" s="16">
        <v>0</v>
      </c>
    </row>
    <row r="44" spans="1:18" s="8" customFormat="1" ht="88.5" customHeight="1">
      <c r="A44" s="6">
        <v>4</v>
      </c>
      <c r="B44" s="168" t="s">
        <v>82</v>
      </c>
      <c r="C44" s="169" t="s">
        <v>80</v>
      </c>
      <c r="D44" s="169" t="s">
        <v>18</v>
      </c>
      <c r="E44" s="154" t="s">
        <v>530</v>
      </c>
      <c r="F44" s="155" t="s">
        <v>531</v>
      </c>
      <c r="G44" s="155" t="s">
        <v>531</v>
      </c>
      <c r="H44" s="172" t="s">
        <v>112</v>
      </c>
      <c r="I44" s="7" t="s">
        <v>3</v>
      </c>
      <c r="J44" s="10">
        <v>1</v>
      </c>
      <c r="K44" s="10" t="s">
        <v>18</v>
      </c>
      <c r="L44" s="10">
        <v>1250000</v>
      </c>
      <c r="M44" s="10">
        <v>1250000</v>
      </c>
      <c r="N44" s="10">
        <f>M44*1.12</f>
        <v>1400000.0000000002</v>
      </c>
      <c r="O44" s="7" t="s">
        <v>99</v>
      </c>
      <c r="P44" s="7" t="s">
        <v>89</v>
      </c>
      <c r="Q44" s="7" t="s">
        <v>430</v>
      </c>
      <c r="R44" s="16">
        <v>0</v>
      </c>
    </row>
    <row r="45" spans="1:18" s="8" customFormat="1" ht="88.5" customHeight="1">
      <c r="A45" s="6">
        <v>5</v>
      </c>
      <c r="B45" s="168" t="s">
        <v>82</v>
      </c>
      <c r="C45" s="169" t="s">
        <v>80</v>
      </c>
      <c r="D45" s="169" t="s">
        <v>18</v>
      </c>
      <c r="E45" s="154" t="s">
        <v>530</v>
      </c>
      <c r="F45" s="155" t="s">
        <v>531</v>
      </c>
      <c r="G45" s="155" t="s">
        <v>531</v>
      </c>
      <c r="H45" s="172" t="s">
        <v>112</v>
      </c>
      <c r="I45" s="7" t="s">
        <v>27</v>
      </c>
      <c r="J45" s="10">
        <v>1</v>
      </c>
      <c r="K45" s="10" t="s">
        <v>18</v>
      </c>
      <c r="L45" s="10">
        <v>13750000</v>
      </c>
      <c r="M45" s="10">
        <v>13750000</v>
      </c>
      <c r="N45" s="10">
        <f>M45*1.12</f>
        <v>15400000.000000002</v>
      </c>
      <c r="O45" s="7" t="s">
        <v>68</v>
      </c>
      <c r="P45" s="7" t="s">
        <v>89</v>
      </c>
      <c r="Q45" s="7" t="s">
        <v>431</v>
      </c>
      <c r="R45" s="16">
        <v>0</v>
      </c>
    </row>
    <row r="46" spans="1:18" s="8" customFormat="1" ht="30.75" customHeight="1">
      <c r="A46" s="6">
        <v>6</v>
      </c>
      <c r="B46" s="168" t="s">
        <v>82</v>
      </c>
      <c r="C46" s="169" t="s">
        <v>80</v>
      </c>
      <c r="D46" s="169" t="s">
        <v>18</v>
      </c>
      <c r="E46" s="154" t="s">
        <v>533</v>
      </c>
      <c r="F46" s="155" t="s">
        <v>534</v>
      </c>
      <c r="G46" s="155" t="s">
        <v>534</v>
      </c>
      <c r="H46" s="261" t="s">
        <v>428</v>
      </c>
      <c r="I46" s="172" t="s">
        <v>3</v>
      </c>
      <c r="J46" s="10">
        <v>1</v>
      </c>
      <c r="K46" s="10" t="s">
        <v>18</v>
      </c>
      <c r="L46" s="10">
        <v>696429</v>
      </c>
      <c r="M46" s="10">
        <f>N46/1.12</f>
        <v>696428.5714285714</v>
      </c>
      <c r="N46" s="10">
        <v>780000</v>
      </c>
      <c r="O46" s="7" t="s">
        <v>99</v>
      </c>
      <c r="P46" s="7" t="s">
        <v>89</v>
      </c>
      <c r="Q46" s="7" t="s">
        <v>431</v>
      </c>
      <c r="R46" s="16">
        <v>0</v>
      </c>
    </row>
    <row r="47" spans="1:18" s="8" customFormat="1" ht="85.5" customHeight="1">
      <c r="A47" s="6">
        <v>7</v>
      </c>
      <c r="B47" s="168" t="s">
        <v>82</v>
      </c>
      <c r="C47" s="169" t="s">
        <v>80</v>
      </c>
      <c r="D47" s="169" t="s">
        <v>18</v>
      </c>
      <c r="E47" s="154" t="s">
        <v>333</v>
      </c>
      <c r="F47" s="155" t="s">
        <v>334</v>
      </c>
      <c r="G47" s="155" t="s">
        <v>335</v>
      </c>
      <c r="H47" s="172" t="s">
        <v>1</v>
      </c>
      <c r="I47" s="173" t="s">
        <v>3</v>
      </c>
      <c r="J47" s="10">
        <v>1</v>
      </c>
      <c r="K47" s="10" t="s">
        <v>16</v>
      </c>
      <c r="L47" s="10">
        <v>357143</v>
      </c>
      <c r="M47" s="10">
        <f>N47/1.12</f>
        <v>357142.8571428571</v>
      </c>
      <c r="N47" s="10">
        <v>400000</v>
      </c>
      <c r="O47" s="7" t="s">
        <v>99</v>
      </c>
      <c r="P47" s="7" t="s">
        <v>89</v>
      </c>
      <c r="Q47" s="7" t="s">
        <v>431</v>
      </c>
      <c r="R47" s="16">
        <v>0</v>
      </c>
    </row>
    <row r="48" spans="1:18" s="8" customFormat="1" ht="45" customHeight="1">
      <c r="A48" s="6">
        <v>8</v>
      </c>
      <c r="B48" s="168" t="s">
        <v>82</v>
      </c>
      <c r="C48" s="169" t="s">
        <v>80</v>
      </c>
      <c r="D48" s="169" t="s">
        <v>18</v>
      </c>
      <c r="E48" s="260" t="s">
        <v>347</v>
      </c>
      <c r="F48" s="171" t="s">
        <v>348</v>
      </c>
      <c r="G48" s="171" t="s">
        <v>349</v>
      </c>
      <c r="H48" s="229" t="s">
        <v>134</v>
      </c>
      <c r="I48" s="229" t="s">
        <v>3</v>
      </c>
      <c r="J48" s="166">
        <v>1</v>
      </c>
      <c r="K48" s="166" t="s">
        <v>18</v>
      </c>
      <c r="L48" s="10">
        <v>446429</v>
      </c>
      <c r="M48" s="10">
        <f>N48/1.12</f>
        <v>446428.57142857136</v>
      </c>
      <c r="N48" s="10">
        <v>500000</v>
      </c>
      <c r="O48" s="7" t="s">
        <v>90</v>
      </c>
      <c r="P48" s="7" t="s">
        <v>89</v>
      </c>
      <c r="Q48" s="7" t="s">
        <v>431</v>
      </c>
      <c r="R48" s="16">
        <v>0</v>
      </c>
    </row>
    <row r="49" spans="1:18" s="8" customFormat="1" ht="81" customHeight="1">
      <c r="A49" s="6">
        <v>9</v>
      </c>
      <c r="B49" s="168" t="s">
        <v>82</v>
      </c>
      <c r="C49" s="169" t="s">
        <v>80</v>
      </c>
      <c r="D49" s="169" t="s">
        <v>18</v>
      </c>
      <c r="E49" s="154" t="s">
        <v>399</v>
      </c>
      <c r="F49" s="155" t="s">
        <v>400</v>
      </c>
      <c r="G49" s="171" t="s">
        <v>401</v>
      </c>
      <c r="H49" s="172" t="s">
        <v>19</v>
      </c>
      <c r="I49" s="7" t="s">
        <v>3</v>
      </c>
      <c r="J49" s="166">
        <v>1</v>
      </c>
      <c r="K49" s="166" t="s">
        <v>18</v>
      </c>
      <c r="L49" s="183">
        <v>342857.14</v>
      </c>
      <c r="M49" s="147">
        <f>N49/1.12</f>
        <v>342857.14285714284</v>
      </c>
      <c r="N49" s="10">
        <v>384000</v>
      </c>
      <c r="O49" s="7" t="s">
        <v>99</v>
      </c>
      <c r="P49" s="7" t="s">
        <v>89</v>
      </c>
      <c r="Q49" s="7" t="s">
        <v>106</v>
      </c>
      <c r="R49" s="16">
        <v>0</v>
      </c>
    </row>
    <row r="50" spans="1:18" s="8" customFormat="1" ht="81" customHeight="1">
      <c r="A50" s="6">
        <v>10</v>
      </c>
      <c r="B50" s="168" t="s">
        <v>82</v>
      </c>
      <c r="C50" s="169" t="s">
        <v>80</v>
      </c>
      <c r="D50" s="169" t="s">
        <v>18</v>
      </c>
      <c r="E50" s="154" t="s">
        <v>402</v>
      </c>
      <c r="F50" s="155" t="s">
        <v>403</v>
      </c>
      <c r="G50" s="155" t="s">
        <v>404</v>
      </c>
      <c r="H50" s="172" t="s">
        <v>20</v>
      </c>
      <c r="I50" s="7" t="s">
        <v>3</v>
      </c>
      <c r="J50" s="166">
        <v>1</v>
      </c>
      <c r="K50" s="166" t="s">
        <v>18</v>
      </c>
      <c r="L50" s="136">
        <v>129285.71</v>
      </c>
      <c r="M50" s="147">
        <f aca="true" t="shared" si="2" ref="M50:M55">N50/1.12</f>
        <v>129285.71428571428</v>
      </c>
      <c r="N50" s="10">
        <f>84960+59840</f>
        <v>144800</v>
      </c>
      <c r="O50" s="7" t="s">
        <v>99</v>
      </c>
      <c r="P50" s="7" t="s">
        <v>89</v>
      </c>
      <c r="Q50" s="7" t="s">
        <v>106</v>
      </c>
      <c r="R50" s="16">
        <v>0</v>
      </c>
    </row>
    <row r="51" spans="1:18" s="8" customFormat="1" ht="74.25" customHeight="1">
      <c r="A51" s="6">
        <v>11</v>
      </c>
      <c r="B51" s="168" t="s">
        <v>82</v>
      </c>
      <c r="C51" s="169" t="s">
        <v>80</v>
      </c>
      <c r="D51" s="169" t="s">
        <v>18</v>
      </c>
      <c r="E51" s="154" t="s">
        <v>405</v>
      </c>
      <c r="F51" s="155" t="s">
        <v>406</v>
      </c>
      <c r="G51" s="155" t="s">
        <v>407</v>
      </c>
      <c r="H51" s="172" t="s">
        <v>21</v>
      </c>
      <c r="I51" s="7" t="s">
        <v>3</v>
      </c>
      <c r="J51" s="166">
        <v>12</v>
      </c>
      <c r="K51" s="166" t="s">
        <v>18</v>
      </c>
      <c r="L51" s="136">
        <v>2321.43</v>
      </c>
      <c r="M51" s="147">
        <f t="shared" si="2"/>
        <v>24872.46428571428</v>
      </c>
      <c r="N51" s="10">
        <f>J51*L51</f>
        <v>27857.159999999996</v>
      </c>
      <c r="O51" s="7" t="s">
        <v>99</v>
      </c>
      <c r="P51" s="7" t="s">
        <v>89</v>
      </c>
      <c r="Q51" s="7" t="s">
        <v>106</v>
      </c>
      <c r="R51" s="16">
        <v>0</v>
      </c>
    </row>
    <row r="52" spans="1:18" s="8" customFormat="1" ht="59.25" customHeight="1">
      <c r="A52" s="6">
        <v>12</v>
      </c>
      <c r="B52" s="168" t="s">
        <v>82</v>
      </c>
      <c r="C52" s="169" t="s">
        <v>80</v>
      </c>
      <c r="D52" s="169" t="s">
        <v>18</v>
      </c>
      <c r="E52" s="154" t="s">
        <v>342</v>
      </c>
      <c r="F52" s="155" t="s">
        <v>343</v>
      </c>
      <c r="G52" s="155" t="s">
        <v>344</v>
      </c>
      <c r="H52" s="172" t="s">
        <v>22</v>
      </c>
      <c r="I52" s="7" t="s">
        <v>3</v>
      </c>
      <c r="J52" s="166">
        <v>1</v>
      </c>
      <c r="K52" s="166" t="s">
        <v>18</v>
      </c>
      <c r="L52" s="136">
        <v>157500</v>
      </c>
      <c r="M52" s="147">
        <f t="shared" si="2"/>
        <v>157499.99999999997</v>
      </c>
      <c r="N52" s="10">
        <v>176400</v>
      </c>
      <c r="O52" s="7" t="s">
        <v>99</v>
      </c>
      <c r="P52" s="7" t="s">
        <v>89</v>
      </c>
      <c r="Q52" s="7" t="s">
        <v>106</v>
      </c>
      <c r="R52" s="16">
        <v>0</v>
      </c>
    </row>
    <row r="53" spans="1:18" s="8" customFormat="1" ht="60">
      <c r="A53" s="6">
        <v>13</v>
      </c>
      <c r="B53" s="168" t="s">
        <v>82</v>
      </c>
      <c r="C53" s="169" t="s">
        <v>80</v>
      </c>
      <c r="D53" s="169" t="s">
        <v>18</v>
      </c>
      <c r="E53" s="154" t="s">
        <v>345</v>
      </c>
      <c r="F53" s="155" t="s">
        <v>343</v>
      </c>
      <c r="G53" s="171" t="s">
        <v>346</v>
      </c>
      <c r="H53" s="172" t="s">
        <v>23</v>
      </c>
      <c r="I53" s="7" t="s">
        <v>3</v>
      </c>
      <c r="J53" s="166">
        <v>1</v>
      </c>
      <c r="K53" s="166" t="s">
        <v>18</v>
      </c>
      <c r="L53" s="136">
        <v>17142.86</v>
      </c>
      <c r="M53" s="147">
        <f t="shared" si="2"/>
        <v>15306.124999999998</v>
      </c>
      <c r="N53" s="10">
        <f>J53*L53</f>
        <v>17142.86</v>
      </c>
      <c r="O53" s="7" t="s">
        <v>99</v>
      </c>
      <c r="P53" s="7" t="s">
        <v>89</v>
      </c>
      <c r="Q53" s="7" t="s">
        <v>106</v>
      </c>
      <c r="R53" s="16">
        <v>0</v>
      </c>
    </row>
    <row r="54" spans="1:18" s="8" customFormat="1" ht="78" customHeight="1">
      <c r="A54" s="6">
        <v>14</v>
      </c>
      <c r="B54" s="168" t="s">
        <v>82</v>
      </c>
      <c r="C54" s="169" t="s">
        <v>80</v>
      </c>
      <c r="D54" s="169" t="s">
        <v>18</v>
      </c>
      <c r="E54" s="154" t="s">
        <v>399</v>
      </c>
      <c r="F54" s="155" t="s">
        <v>400</v>
      </c>
      <c r="G54" s="171" t="s">
        <v>401</v>
      </c>
      <c r="H54" s="172" t="s">
        <v>42</v>
      </c>
      <c r="I54" s="7" t="s">
        <v>3</v>
      </c>
      <c r="J54" s="166">
        <v>1</v>
      </c>
      <c r="K54" s="166" t="s">
        <v>18</v>
      </c>
      <c r="L54" s="136">
        <v>450000</v>
      </c>
      <c r="M54" s="147">
        <f t="shared" si="2"/>
        <v>449999.99999999994</v>
      </c>
      <c r="N54" s="10">
        <v>504000</v>
      </c>
      <c r="O54" s="7" t="s">
        <v>99</v>
      </c>
      <c r="P54" s="7" t="s">
        <v>89</v>
      </c>
      <c r="Q54" s="7" t="s">
        <v>106</v>
      </c>
      <c r="R54" s="16">
        <v>0</v>
      </c>
    </row>
    <row r="55" spans="1:18" s="8" customFormat="1" ht="69.75" customHeight="1">
      <c r="A55" s="6">
        <v>15</v>
      </c>
      <c r="B55" s="168" t="s">
        <v>82</v>
      </c>
      <c r="C55" s="169" t="s">
        <v>80</v>
      </c>
      <c r="D55" s="169" t="s">
        <v>18</v>
      </c>
      <c r="E55" s="154" t="s">
        <v>399</v>
      </c>
      <c r="F55" s="155" t="s">
        <v>400</v>
      </c>
      <c r="G55" s="171" t="s">
        <v>401</v>
      </c>
      <c r="H55" s="172" t="s">
        <v>43</v>
      </c>
      <c r="I55" s="7" t="s">
        <v>3</v>
      </c>
      <c r="J55" s="166">
        <v>1</v>
      </c>
      <c r="K55" s="166" t="s">
        <v>18</v>
      </c>
      <c r="L55" s="136">
        <v>45000</v>
      </c>
      <c r="M55" s="147">
        <f t="shared" si="2"/>
        <v>44999.99999999999</v>
      </c>
      <c r="N55" s="10">
        <v>50400</v>
      </c>
      <c r="O55" s="7" t="s">
        <v>99</v>
      </c>
      <c r="P55" s="7" t="s">
        <v>89</v>
      </c>
      <c r="Q55" s="7" t="s">
        <v>106</v>
      </c>
      <c r="R55" s="16">
        <v>0</v>
      </c>
    </row>
    <row r="56" spans="1:18" s="8" customFormat="1" ht="122.25" customHeight="1">
      <c r="A56" s="6">
        <v>16</v>
      </c>
      <c r="B56" s="168" t="s">
        <v>82</v>
      </c>
      <c r="C56" s="169" t="s">
        <v>80</v>
      </c>
      <c r="D56" s="169" t="s">
        <v>18</v>
      </c>
      <c r="E56" s="154" t="s">
        <v>411</v>
      </c>
      <c r="F56" s="155" t="s">
        <v>412</v>
      </c>
      <c r="G56" s="155" t="s">
        <v>413</v>
      </c>
      <c r="H56" s="155" t="s">
        <v>2</v>
      </c>
      <c r="I56" s="229" t="s">
        <v>3</v>
      </c>
      <c r="J56" s="166">
        <v>1</v>
      </c>
      <c r="K56" s="166" t="s">
        <v>18</v>
      </c>
      <c r="L56" s="136">
        <v>58929</v>
      </c>
      <c r="M56" s="10">
        <f>N56/1.12</f>
        <v>58928.57142857142</v>
      </c>
      <c r="N56" s="10">
        <v>66000</v>
      </c>
      <c r="O56" s="7" t="s">
        <v>99</v>
      </c>
      <c r="P56" s="7" t="s">
        <v>89</v>
      </c>
      <c r="Q56" s="7" t="s">
        <v>105</v>
      </c>
      <c r="R56" s="262">
        <v>100</v>
      </c>
    </row>
    <row r="57" spans="1:18" s="8" customFormat="1" ht="140.25" customHeight="1">
      <c r="A57" s="6">
        <v>17</v>
      </c>
      <c r="B57" s="168" t="s">
        <v>82</v>
      </c>
      <c r="C57" s="169" t="s">
        <v>80</v>
      </c>
      <c r="D57" s="169" t="s">
        <v>18</v>
      </c>
      <c r="E57" s="154" t="s">
        <v>408</v>
      </c>
      <c r="F57" s="155" t="s">
        <v>409</v>
      </c>
      <c r="G57" s="155" t="s">
        <v>410</v>
      </c>
      <c r="H57" s="229" t="s">
        <v>14</v>
      </c>
      <c r="I57" s="229" t="s">
        <v>3</v>
      </c>
      <c r="J57" s="166">
        <v>1</v>
      </c>
      <c r="K57" s="166" t="s">
        <v>18</v>
      </c>
      <c r="L57" s="10">
        <v>148000</v>
      </c>
      <c r="M57" s="10">
        <f>N57/1.12</f>
        <v>132142.85714285713</v>
      </c>
      <c r="N57" s="10">
        <v>148000</v>
      </c>
      <c r="O57" s="7" t="s">
        <v>69</v>
      </c>
      <c r="P57" s="7" t="s">
        <v>89</v>
      </c>
      <c r="Q57" s="7" t="s">
        <v>105</v>
      </c>
      <c r="R57" s="262">
        <v>100</v>
      </c>
    </row>
    <row r="58" spans="1:18" s="8" customFormat="1" ht="87.75" customHeight="1">
      <c r="A58" s="6">
        <v>18</v>
      </c>
      <c r="B58" s="168" t="s">
        <v>82</v>
      </c>
      <c r="C58" s="169" t="s">
        <v>80</v>
      </c>
      <c r="D58" s="169" t="s">
        <v>18</v>
      </c>
      <c r="E58" s="154" t="s">
        <v>411</v>
      </c>
      <c r="F58" s="155" t="s">
        <v>412</v>
      </c>
      <c r="G58" s="155" t="s">
        <v>413</v>
      </c>
      <c r="H58" s="229" t="s">
        <v>111</v>
      </c>
      <c r="I58" s="229" t="s">
        <v>3</v>
      </c>
      <c r="J58" s="166">
        <v>1</v>
      </c>
      <c r="K58" s="166" t="s">
        <v>18</v>
      </c>
      <c r="L58" s="136">
        <v>89286</v>
      </c>
      <c r="M58" s="10">
        <f>N58/1.12</f>
        <v>89285.71428571428</v>
      </c>
      <c r="N58" s="10">
        <v>100000</v>
      </c>
      <c r="O58" s="7" t="s">
        <v>69</v>
      </c>
      <c r="P58" s="7" t="s">
        <v>89</v>
      </c>
      <c r="Q58" s="7" t="s">
        <v>105</v>
      </c>
      <c r="R58" s="262">
        <v>100</v>
      </c>
    </row>
    <row r="59" spans="1:18" s="8" customFormat="1" ht="46.5" customHeight="1">
      <c r="A59" s="6">
        <v>19</v>
      </c>
      <c r="B59" s="168" t="s">
        <v>82</v>
      </c>
      <c r="C59" s="169" t="s">
        <v>80</v>
      </c>
      <c r="D59" s="169" t="s">
        <v>18</v>
      </c>
      <c r="E59" s="154" t="s">
        <v>418</v>
      </c>
      <c r="F59" s="155" t="s">
        <v>419</v>
      </c>
      <c r="G59" s="155" t="s">
        <v>420</v>
      </c>
      <c r="H59" s="229" t="s">
        <v>5</v>
      </c>
      <c r="I59" s="229" t="s">
        <v>3</v>
      </c>
      <c r="J59" s="166">
        <v>1</v>
      </c>
      <c r="K59" s="166" t="s">
        <v>18</v>
      </c>
      <c r="L59" s="263">
        <v>2053571.43</v>
      </c>
      <c r="M59" s="264">
        <v>2053571.43</v>
      </c>
      <c r="N59" s="16">
        <v>2300000</v>
      </c>
      <c r="O59" s="7" t="s">
        <v>93</v>
      </c>
      <c r="P59" s="7" t="s">
        <v>89</v>
      </c>
      <c r="Q59" s="7" t="s">
        <v>104</v>
      </c>
      <c r="R59" s="262">
        <v>0</v>
      </c>
    </row>
    <row r="60" spans="1:18" s="266" customFormat="1" ht="62.25" customHeight="1">
      <c r="A60" s="197">
        <v>20</v>
      </c>
      <c r="B60" s="168" t="s">
        <v>82</v>
      </c>
      <c r="C60" s="169" t="s">
        <v>80</v>
      </c>
      <c r="D60" s="169" t="s">
        <v>18</v>
      </c>
      <c r="E60" s="154" t="s">
        <v>673</v>
      </c>
      <c r="F60" s="155" t="s">
        <v>674</v>
      </c>
      <c r="G60" s="155" t="s">
        <v>675</v>
      </c>
      <c r="H60" s="13" t="s">
        <v>440</v>
      </c>
      <c r="I60" s="229" t="s">
        <v>3</v>
      </c>
      <c r="J60" s="166">
        <v>1</v>
      </c>
      <c r="K60" s="166" t="s">
        <v>18</v>
      </c>
      <c r="L60" s="265">
        <v>550892.86</v>
      </c>
      <c r="M60" s="147">
        <f>N60/1.12</f>
        <v>550892.857142857</v>
      </c>
      <c r="N60" s="265">
        <v>617000</v>
      </c>
      <c r="O60" s="7" t="s">
        <v>90</v>
      </c>
      <c r="P60" s="7" t="s">
        <v>89</v>
      </c>
      <c r="Q60" s="7" t="s">
        <v>95</v>
      </c>
      <c r="R60" s="262">
        <v>0</v>
      </c>
    </row>
    <row r="61" spans="1:18" s="8" customFormat="1" ht="60" customHeight="1">
      <c r="A61" s="6">
        <v>21</v>
      </c>
      <c r="B61" s="168" t="s">
        <v>82</v>
      </c>
      <c r="C61" s="169" t="s">
        <v>80</v>
      </c>
      <c r="D61" s="169" t="s">
        <v>18</v>
      </c>
      <c r="E61" s="154" t="s">
        <v>673</v>
      </c>
      <c r="F61" s="155" t="s">
        <v>674</v>
      </c>
      <c r="G61" s="155" t="s">
        <v>675</v>
      </c>
      <c r="H61" s="13" t="s">
        <v>503</v>
      </c>
      <c r="I61" s="229" t="s">
        <v>3</v>
      </c>
      <c r="J61" s="10">
        <v>1</v>
      </c>
      <c r="K61" s="10" t="s">
        <v>18</v>
      </c>
      <c r="L61" s="265">
        <v>169642.86</v>
      </c>
      <c r="M61" s="147">
        <f aca="true" t="shared" si="3" ref="M61:M75">N61/1.12</f>
        <v>169642.85714285713</v>
      </c>
      <c r="N61" s="265">
        <v>190000</v>
      </c>
      <c r="O61" s="7" t="s">
        <v>90</v>
      </c>
      <c r="P61" s="7" t="s">
        <v>89</v>
      </c>
      <c r="Q61" s="7" t="s">
        <v>95</v>
      </c>
      <c r="R61" s="262">
        <v>0</v>
      </c>
    </row>
    <row r="62" spans="1:18" s="8" customFormat="1" ht="76.5" customHeight="1">
      <c r="A62" s="6">
        <v>22</v>
      </c>
      <c r="B62" s="168" t="s">
        <v>82</v>
      </c>
      <c r="C62" s="169" t="s">
        <v>80</v>
      </c>
      <c r="D62" s="169" t="s">
        <v>18</v>
      </c>
      <c r="E62" s="154" t="s">
        <v>673</v>
      </c>
      <c r="F62" s="155" t="s">
        <v>674</v>
      </c>
      <c r="G62" s="155" t="s">
        <v>675</v>
      </c>
      <c r="H62" s="13" t="s">
        <v>502</v>
      </c>
      <c r="I62" s="271" t="s">
        <v>3</v>
      </c>
      <c r="J62" s="10">
        <v>1</v>
      </c>
      <c r="K62" s="10" t="s">
        <v>18</v>
      </c>
      <c r="L62" s="136">
        <v>220089.29</v>
      </c>
      <c r="M62" s="147">
        <f t="shared" si="3"/>
        <v>220089.28571428568</v>
      </c>
      <c r="N62" s="10">
        <v>246500</v>
      </c>
      <c r="O62" s="7" t="s">
        <v>90</v>
      </c>
      <c r="P62" s="7" t="s">
        <v>89</v>
      </c>
      <c r="Q62" s="7" t="s">
        <v>95</v>
      </c>
      <c r="R62" s="262">
        <v>100</v>
      </c>
    </row>
    <row r="63" spans="1:18" s="8" customFormat="1" ht="75" customHeight="1">
      <c r="A63" s="6">
        <v>23</v>
      </c>
      <c r="B63" s="168" t="s">
        <v>82</v>
      </c>
      <c r="C63" s="169" t="s">
        <v>80</v>
      </c>
      <c r="D63" s="169" t="s">
        <v>18</v>
      </c>
      <c r="E63" s="154" t="s">
        <v>673</v>
      </c>
      <c r="F63" s="155" t="s">
        <v>674</v>
      </c>
      <c r="G63" s="155" t="s">
        <v>675</v>
      </c>
      <c r="H63" s="172" t="s">
        <v>506</v>
      </c>
      <c r="I63" s="7" t="s">
        <v>3</v>
      </c>
      <c r="J63" s="267">
        <v>1</v>
      </c>
      <c r="K63" s="10" t="s">
        <v>18</v>
      </c>
      <c r="L63" s="136">
        <v>113080.36</v>
      </c>
      <c r="M63" s="147">
        <f t="shared" si="3"/>
        <v>113080.35714285713</v>
      </c>
      <c r="N63" s="10">
        <v>126650</v>
      </c>
      <c r="O63" s="7" t="s">
        <v>90</v>
      </c>
      <c r="P63" s="7" t="s">
        <v>89</v>
      </c>
      <c r="Q63" s="7" t="s">
        <v>95</v>
      </c>
      <c r="R63" s="262">
        <v>100</v>
      </c>
    </row>
    <row r="64" spans="1:18" s="8" customFormat="1" ht="80.25" customHeight="1">
      <c r="A64" s="6">
        <v>24</v>
      </c>
      <c r="B64" s="168" t="s">
        <v>82</v>
      </c>
      <c r="C64" s="169" t="s">
        <v>80</v>
      </c>
      <c r="D64" s="169" t="s">
        <v>18</v>
      </c>
      <c r="E64" s="154" t="s">
        <v>673</v>
      </c>
      <c r="F64" s="155" t="s">
        <v>674</v>
      </c>
      <c r="G64" s="155" t="s">
        <v>675</v>
      </c>
      <c r="H64" s="172" t="s">
        <v>507</v>
      </c>
      <c r="I64" s="7" t="s">
        <v>3</v>
      </c>
      <c r="J64" s="267">
        <v>1</v>
      </c>
      <c r="K64" s="10" t="s">
        <v>18</v>
      </c>
      <c r="L64" s="211">
        <v>269732.14</v>
      </c>
      <c r="M64" s="158">
        <f t="shared" si="3"/>
        <v>269732.14285714284</v>
      </c>
      <c r="N64" s="212">
        <v>302100</v>
      </c>
      <c r="O64" s="7" t="s">
        <v>90</v>
      </c>
      <c r="P64" s="7" t="s">
        <v>89</v>
      </c>
      <c r="Q64" s="7" t="s">
        <v>95</v>
      </c>
      <c r="R64" s="262">
        <v>0</v>
      </c>
    </row>
    <row r="65" spans="1:18" s="8" customFormat="1" ht="108.75" customHeight="1">
      <c r="A65" s="6">
        <v>25</v>
      </c>
      <c r="B65" s="168" t="s">
        <v>82</v>
      </c>
      <c r="C65" s="169" t="s">
        <v>80</v>
      </c>
      <c r="D65" s="169" t="s">
        <v>18</v>
      </c>
      <c r="E65" s="154" t="s">
        <v>673</v>
      </c>
      <c r="F65" s="155" t="s">
        <v>674</v>
      </c>
      <c r="G65" s="155" t="s">
        <v>675</v>
      </c>
      <c r="H65" s="189" t="s">
        <v>546</v>
      </c>
      <c r="I65" s="7" t="s">
        <v>3</v>
      </c>
      <c r="J65" s="267">
        <v>1</v>
      </c>
      <c r="K65" s="10" t="s">
        <v>18</v>
      </c>
      <c r="L65" s="211">
        <v>75892.86</v>
      </c>
      <c r="M65" s="158">
        <f t="shared" si="3"/>
        <v>75892.85714285713</v>
      </c>
      <c r="N65" s="212">
        <v>85000</v>
      </c>
      <c r="O65" s="7" t="s">
        <v>90</v>
      </c>
      <c r="P65" s="7" t="s">
        <v>89</v>
      </c>
      <c r="Q65" s="7" t="s">
        <v>95</v>
      </c>
      <c r="R65" s="262">
        <v>0</v>
      </c>
    </row>
    <row r="66" spans="1:18" s="8" customFormat="1" ht="80.25" customHeight="1">
      <c r="A66" s="6">
        <v>26</v>
      </c>
      <c r="B66" s="168" t="s">
        <v>82</v>
      </c>
      <c r="C66" s="169" t="s">
        <v>80</v>
      </c>
      <c r="D66" s="169" t="s">
        <v>18</v>
      </c>
      <c r="E66" s="154" t="s">
        <v>673</v>
      </c>
      <c r="F66" s="155" t="s">
        <v>674</v>
      </c>
      <c r="G66" s="155" t="s">
        <v>675</v>
      </c>
      <c r="H66" s="172" t="s">
        <v>442</v>
      </c>
      <c r="I66" s="7" t="s">
        <v>3</v>
      </c>
      <c r="J66" s="267">
        <v>1</v>
      </c>
      <c r="K66" s="10" t="s">
        <v>18</v>
      </c>
      <c r="L66" s="211">
        <v>148928.57</v>
      </c>
      <c r="M66" s="158">
        <f t="shared" si="3"/>
        <v>148928.57142857142</v>
      </c>
      <c r="N66" s="212">
        <v>166800</v>
      </c>
      <c r="O66" s="7" t="s">
        <v>90</v>
      </c>
      <c r="P66" s="7" t="s">
        <v>89</v>
      </c>
      <c r="Q66" s="7" t="s">
        <v>95</v>
      </c>
      <c r="R66" s="262">
        <v>0</v>
      </c>
    </row>
    <row r="67" spans="1:18" s="8" customFormat="1" ht="90" customHeight="1">
      <c r="A67" s="197">
        <v>27</v>
      </c>
      <c r="B67" s="168" t="s">
        <v>82</v>
      </c>
      <c r="C67" s="169" t="s">
        <v>80</v>
      </c>
      <c r="D67" s="169" t="s">
        <v>18</v>
      </c>
      <c r="E67" s="154" t="s">
        <v>673</v>
      </c>
      <c r="F67" s="155" t="s">
        <v>674</v>
      </c>
      <c r="G67" s="155" t="s">
        <v>675</v>
      </c>
      <c r="H67" s="189" t="s">
        <v>547</v>
      </c>
      <c r="I67" s="7" t="s">
        <v>3</v>
      </c>
      <c r="J67" s="267">
        <v>1</v>
      </c>
      <c r="K67" s="10" t="s">
        <v>18</v>
      </c>
      <c r="L67" s="211">
        <v>57589.29</v>
      </c>
      <c r="M67" s="158">
        <f t="shared" si="3"/>
        <v>57589.28571428571</v>
      </c>
      <c r="N67" s="212">
        <v>64500</v>
      </c>
      <c r="O67" s="7" t="s">
        <v>90</v>
      </c>
      <c r="P67" s="7" t="s">
        <v>89</v>
      </c>
      <c r="Q67" s="7" t="s">
        <v>95</v>
      </c>
      <c r="R67" s="16">
        <v>0</v>
      </c>
    </row>
    <row r="68" spans="1:18" s="8" customFormat="1" ht="60.75" customHeight="1">
      <c r="A68" s="6">
        <v>28</v>
      </c>
      <c r="B68" s="168" t="s">
        <v>82</v>
      </c>
      <c r="C68" s="169" t="s">
        <v>80</v>
      </c>
      <c r="D68" s="169" t="s">
        <v>18</v>
      </c>
      <c r="E68" s="154" t="s">
        <v>673</v>
      </c>
      <c r="F68" s="155" t="s">
        <v>674</v>
      </c>
      <c r="G68" s="155" t="s">
        <v>675</v>
      </c>
      <c r="H68" s="172" t="s">
        <v>504</v>
      </c>
      <c r="I68" s="7" t="s">
        <v>3</v>
      </c>
      <c r="J68" s="267">
        <v>1</v>
      </c>
      <c r="K68" s="10" t="s">
        <v>18</v>
      </c>
      <c r="L68" s="136">
        <v>169642.86</v>
      </c>
      <c r="M68" s="158">
        <f t="shared" si="3"/>
        <v>169642.85714285713</v>
      </c>
      <c r="N68" s="10">
        <v>190000</v>
      </c>
      <c r="O68" s="7" t="s">
        <v>90</v>
      </c>
      <c r="P68" s="7" t="s">
        <v>89</v>
      </c>
      <c r="Q68" s="7" t="s">
        <v>95</v>
      </c>
      <c r="R68" s="16">
        <v>0</v>
      </c>
    </row>
    <row r="69" spans="1:18" s="8" customFormat="1" ht="82.5" customHeight="1">
      <c r="A69" s="6">
        <v>29</v>
      </c>
      <c r="B69" s="168" t="s">
        <v>82</v>
      </c>
      <c r="C69" s="169" t="s">
        <v>80</v>
      </c>
      <c r="D69" s="169" t="s">
        <v>18</v>
      </c>
      <c r="E69" s="178" t="s">
        <v>397</v>
      </c>
      <c r="F69" s="155" t="s">
        <v>674</v>
      </c>
      <c r="G69" s="179" t="s">
        <v>398</v>
      </c>
      <c r="H69" s="172" t="s">
        <v>443</v>
      </c>
      <c r="I69" s="7" t="s">
        <v>3</v>
      </c>
      <c r="J69" s="267">
        <v>1</v>
      </c>
      <c r="K69" s="10" t="s">
        <v>18</v>
      </c>
      <c r="L69" s="136">
        <v>16741.07</v>
      </c>
      <c r="M69" s="158">
        <f t="shared" si="3"/>
        <v>16741.071428571428</v>
      </c>
      <c r="N69" s="10">
        <v>18750</v>
      </c>
      <c r="O69" s="7" t="s">
        <v>90</v>
      </c>
      <c r="P69" s="7" t="s">
        <v>89</v>
      </c>
      <c r="Q69" s="7" t="s">
        <v>96</v>
      </c>
      <c r="R69" s="16">
        <v>0</v>
      </c>
    </row>
    <row r="70" spans="1:18" s="8" customFormat="1" ht="64.5" customHeight="1">
      <c r="A70" s="6">
        <v>30</v>
      </c>
      <c r="B70" s="168" t="s">
        <v>82</v>
      </c>
      <c r="C70" s="169" t="s">
        <v>80</v>
      </c>
      <c r="D70" s="169" t="s">
        <v>18</v>
      </c>
      <c r="E70" s="178" t="s">
        <v>397</v>
      </c>
      <c r="F70" s="155" t="s">
        <v>674</v>
      </c>
      <c r="G70" s="179" t="s">
        <v>398</v>
      </c>
      <c r="H70" s="172" t="s">
        <v>444</v>
      </c>
      <c r="I70" s="7" t="s">
        <v>3</v>
      </c>
      <c r="J70" s="267">
        <v>1</v>
      </c>
      <c r="K70" s="10" t="s">
        <v>18</v>
      </c>
      <c r="L70" s="211">
        <v>8928.57</v>
      </c>
      <c r="M70" s="158">
        <f t="shared" si="3"/>
        <v>8928.571428571428</v>
      </c>
      <c r="N70" s="212">
        <v>10000</v>
      </c>
      <c r="O70" s="7" t="s">
        <v>90</v>
      </c>
      <c r="P70" s="7" t="s">
        <v>89</v>
      </c>
      <c r="Q70" s="7" t="s">
        <v>96</v>
      </c>
      <c r="R70" s="16">
        <v>0</v>
      </c>
    </row>
    <row r="71" spans="1:18" s="8" customFormat="1" ht="82.5" customHeight="1">
      <c r="A71" s="6">
        <v>31</v>
      </c>
      <c r="B71" s="168" t="s">
        <v>82</v>
      </c>
      <c r="C71" s="169" t="s">
        <v>80</v>
      </c>
      <c r="D71" s="169" t="s">
        <v>18</v>
      </c>
      <c r="E71" s="154" t="s">
        <v>673</v>
      </c>
      <c r="F71" s="155" t="s">
        <v>674</v>
      </c>
      <c r="G71" s="155" t="s">
        <v>675</v>
      </c>
      <c r="H71" s="172" t="s">
        <v>505</v>
      </c>
      <c r="I71" s="7" t="s">
        <v>3</v>
      </c>
      <c r="J71" s="267">
        <v>1</v>
      </c>
      <c r="K71" s="10" t="s">
        <v>18</v>
      </c>
      <c r="L71" s="211">
        <v>22321.43</v>
      </c>
      <c r="M71" s="147">
        <f t="shared" si="3"/>
        <v>22321.42857142857</v>
      </c>
      <c r="N71" s="212">
        <v>25000</v>
      </c>
      <c r="O71" s="7" t="s">
        <v>90</v>
      </c>
      <c r="P71" s="7" t="s">
        <v>89</v>
      </c>
      <c r="Q71" s="7" t="s">
        <v>96</v>
      </c>
      <c r="R71" s="16">
        <v>0</v>
      </c>
    </row>
    <row r="72" spans="1:18" s="8" customFormat="1" ht="120">
      <c r="A72" s="6">
        <v>32</v>
      </c>
      <c r="B72" s="168" t="s">
        <v>82</v>
      </c>
      <c r="C72" s="169" t="s">
        <v>80</v>
      </c>
      <c r="D72" s="169" t="s">
        <v>18</v>
      </c>
      <c r="E72" s="154" t="s">
        <v>673</v>
      </c>
      <c r="F72" s="155" t="s">
        <v>674</v>
      </c>
      <c r="G72" s="155" t="s">
        <v>675</v>
      </c>
      <c r="H72" s="13" t="s">
        <v>445</v>
      </c>
      <c r="I72" s="173" t="s">
        <v>3</v>
      </c>
      <c r="J72" s="253">
        <v>1</v>
      </c>
      <c r="K72" s="10" t="s">
        <v>18</v>
      </c>
      <c r="L72" s="136">
        <v>13392.86</v>
      </c>
      <c r="M72" s="147">
        <f t="shared" si="3"/>
        <v>13392.857142857141</v>
      </c>
      <c r="N72" s="10">
        <v>15000</v>
      </c>
      <c r="O72" s="7" t="s">
        <v>91</v>
      </c>
      <c r="P72" s="7" t="s">
        <v>89</v>
      </c>
      <c r="Q72" s="7" t="s">
        <v>98</v>
      </c>
      <c r="R72" s="16">
        <v>0</v>
      </c>
    </row>
    <row r="73" spans="1:18" s="270" customFormat="1" ht="44.25" customHeight="1">
      <c r="A73" s="268">
        <v>33</v>
      </c>
      <c r="B73" s="176" t="s">
        <v>82</v>
      </c>
      <c r="C73" s="177" t="s">
        <v>80</v>
      </c>
      <c r="D73" s="177" t="s">
        <v>18</v>
      </c>
      <c r="E73" s="154" t="s">
        <v>673</v>
      </c>
      <c r="F73" s="155" t="s">
        <v>674</v>
      </c>
      <c r="G73" s="155" t="s">
        <v>675</v>
      </c>
      <c r="H73" s="192" t="s">
        <v>441</v>
      </c>
      <c r="I73" s="229" t="s">
        <v>3</v>
      </c>
      <c r="J73" s="10">
        <v>1</v>
      </c>
      <c r="K73" s="10" t="s">
        <v>18</v>
      </c>
      <c r="L73" s="265">
        <v>410714.29</v>
      </c>
      <c r="M73" s="147">
        <f t="shared" si="3"/>
        <v>410714.2857142857</v>
      </c>
      <c r="N73" s="265">
        <v>460000</v>
      </c>
      <c r="O73" s="7" t="s">
        <v>91</v>
      </c>
      <c r="P73" s="173" t="s">
        <v>89</v>
      </c>
      <c r="Q73" s="173" t="s">
        <v>105</v>
      </c>
      <c r="R73" s="269">
        <v>0</v>
      </c>
    </row>
    <row r="74" spans="1:18" s="8" customFormat="1" ht="66.75" customHeight="1">
      <c r="A74" s="6">
        <v>34</v>
      </c>
      <c r="B74" s="168" t="s">
        <v>82</v>
      </c>
      <c r="C74" s="169" t="s">
        <v>80</v>
      </c>
      <c r="D74" s="169" t="s">
        <v>18</v>
      </c>
      <c r="E74" s="154" t="s">
        <v>374</v>
      </c>
      <c r="F74" s="155" t="s">
        <v>375</v>
      </c>
      <c r="G74" s="155" t="s">
        <v>376</v>
      </c>
      <c r="H74" s="229" t="s">
        <v>108</v>
      </c>
      <c r="I74" s="7" t="s">
        <v>3</v>
      </c>
      <c r="J74" s="267">
        <v>1</v>
      </c>
      <c r="K74" s="10" t="s">
        <v>18</v>
      </c>
      <c r="L74" s="212">
        <v>625000</v>
      </c>
      <c r="M74" s="147">
        <f t="shared" si="3"/>
        <v>624999.9999999999</v>
      </c>
      <c r="N74" s="212">
        <v>700000</v>
      </c>
      <c r="O74" s="7" t="s">
        <v>91</v>
      </c>
      <c r="P74" s="7" t="s">
        <v>89</v>
      </c>
      <c r="Q74" s="7" t="s">
        <v>70</v>
      </c>
      <c r="R74" s="16">
        <v>0</v>
      </c>
    </row>
    <row r="75" spans="1:18" s="8" customFormat="1" ht="55.5" customHeight="1">
      <c r="A75" s="6">
        <v>35</v>
      </c>
      <c r="B75" s="168" t="s">
        <v>82</v>
      </c>
      <c r="C75" s="169" t="s">
        <v>80</v>
      </c>
      <c r="D75" s="169" t="s">
        <v>18</v>
      </c>
      <c r="E75" s="154" t="s">
        <v>372</v>
      </c>
      <c r="F75" s="155" t="s">
        <v>373</v>
      </c>
      <c r="G75" s="155" t="s">
        <v>373</v>
      </c>
      <c r="H75" s="172" t="s">
        <v>74</v>
      </c>
      <c r="I75" s="7" t="s">
        <v>3</v>
      </c>
      <c r="J75" s="166">
        <v>1</v>
      </c>
      <c r="K75" s="166" t="s">
        <v>18</v>
      </c>
      <c r="L75" s="265">
        <v>156000</v>
      </c>
      <c r="M75" s="147">
        <f t="shared" si="3"/>
        <v>139285.71428571426</v>
      </c>
      <c r="N75" s="265">
        <v>156000</v>
      </c>
      <c r="O75" s="7" t="s">
        <v>72</v>
      </c>
      <c r="P75" s="7" t="s">
        <v>89</v>
      </c>
      <c r="Q75" s="7" t="s">
        <v>102</v>
      </c>
      <c r="R75" s="16">
        <v>0</v>
      </c>
    </row>
    <row r="76" spans="1:18" s="8" customFormat="1" ht="77.25" customHeight="1">
      <c r="A76" s="6">
        <v>37</v>
      </c>
      <c r="B76" s="168" t="s">
        <v>82</v>
      </c>
      <c r="C76" s="169" t="s">
        <v>80</v>
      </c>
      <c r="D76" s="169" t="s">
        <v>18</v>
      </c>
      <c r="E76" s="154" t="s">
        <v>536</v>
      </c>
      <c r="F76" s="155" t="s">
        <v>537</v>
      </c>
      <c r="G76" s="155" t="s">
        <v>537</v>
      </c>
      <c r="H76" s="13" t="s">
        <v>109</v>
      </c>
      <c r="I76" s="271" t="s">
        <v>3</v>
      </c>
      <c r="J76" s="7">
        <v>1</v>
      </c>
      <c r="K76" s="271" t="s">
        <v>18</v>
      </c>
      <c r="L76" s="265">
        <v>321428.57</v>
      </c>
      <c r="M76" s="272">
        <f>N76/1.12</f>
        <v>321428.5714285714</v>
      </c>
      <c r="N76" s="265">
        <v>360000</v>
      </c>
      <c r="O76" s="7" t="s">
        <v>99</v>
      </c>
      <c r="P76" s="7" t="s">
        <v>89</v>
      </c>
      <c r="Q76" s="7" t="s">
        <v>429</v>
      </c>
      <c r="R76" s="16">
        <v>0</v>
      </c>
    </row>
    <row r="77" spans="1:18" s="8" customFormat="1" ht="77.25" customHeight="1">
      <c r="A77" s="6"/>
      <c r="B77" s="168" t="s">
        <v>82</v>
      </c>
      <c r="C77" s="169" t="s">
        <v>80</v>
      </c>
      <c r="D77" s="169" t="s">
        <v>18</v>
      </c>
      <c r="E77" s="154" t="s">
        <v>536</v>
      </c>
      <c r="F77" s="155" t="s">
        <v>537</v>
      </c>
      <c r="G77" s="155" t="s">
        <v>537</v>
      </c>
      <c r="H77" s="13" t="s">
        <v>109</v>
      </c>
      <c r="I77" s="271"/>
      <c r="J77" s="7">
        <v>1</v>
      </c>
      <c r="K77" s="271" t="s">
        <v>18</v>
      </c>
      <c r="L77" s="265">
        <v>454017.86</v>
      </c>
      <c r="M77" s="272">
        <f>N77/1.12</f>
        <v>454017.8571428571</v>
      </c>
      <c r="N77" s="265">
        <v>508500</v>
      </c>
      <c r="O77" s="7" t="s">
        <v>90</v>
      </c>
      <c r="P77" s="7" t="s">
        <v>89</v>
      </c>
      <c r="Q77" s="7" t="s">
        <v>429</v>
      </c>
      <c r="R77" s="16">
        <v>0</v>
      </c>
    </row>
    <row r="78" spans="1:18" s="8" customFormat="1" ht="77.25" customHeight="1">
      <c r="A78" s="6"/>
      <c r="B78" s="168" t="s">
        <v>82</v>
      </c>
      <c r="C78" s="169" t="s">
        <v>80</v>
      </c>
      <c r="D78" s="169" t="s">
        <v>18</v>
      </c>
      <c r="E78" s="154" t="s">
        <v>386</v>
      </c>
      <c r="F78" s="155" t="s">
        <v>387</v>
      </c>
      <c r="G78" s="155" t="s">
        <v>388</v>
      </c>
      <c r="H78" s="13" t="s">
        <v>109</v>
      </c>
      <c r="I78" s="271" t="s">
        <v>3</v>
      </c>
      <c r="J78" s="166">
        <v>1</v>
      </c>
      <c r="K78" s="166" t="s">
        <v>18</v>
      </c>
      <c r="L78" s="265">
        <v>387053.57</v>
      </c>
      <c r="M78" s="272">
        <f>N78/1.12</f>
        <v>387053.5714285714</v>
      </c>
      <c r="N78" s="265">
        <v>433500</v>
      </c>
      <c r="O78" s="7" t="s">
        <v>69</v>
      </c>
      <c r="P78" s="7" t="s">
        <v>89</v>
      </c>
      <c r="Q78" s="7" t="s">
        <v>429</v>
      </c>
      <c r="R78" s="16">
        <v>0</v>
      </c>
    </row>
    <row r="79" spans="1:18" s="8" customFormat="1" ht="63" customHeight="1">
      <c r="A79" s="6">
        <v>38</v>
      </c>
      <c r="B79" s="168" t="s">
        <v>82</v>
      </c>
      <c r="C79" s="169" t="s">
        <v>80</v>
      </c>
      <c r="D79" s="169" t="s">
        <v>18</v>
      </c>
      <c r="E79" s="154" t="s">
        <v>536</v>
      </c>
      <c r="F79" s="171" t="s">
        <v>537</v>
      </c>
      <c r="G79" s="171" t="s">
        <v>537</v>
      </c>
      <c r="H79" s="13" t="s">
        <v>75</v>
      </c>
      <c r="I79" s="271" t="s">
        <v>3</v>
      </c>
      <c r="J79" s="166">
        <v>1</v>
      </c>
      <c r="K79" s="166" t="s">
        <v>18</v>
      </c>
      <c r="L79" s="272">
        <v>116250</v>
      </c>
      <c r="M79" s="272">
        <f>N79/1.12</f>
        <v>116249.99999999999</v>
      </c>
      <c r="N79" s="265">
        <v>130200</v>
      </c>
      <c r="O79" s="7" t="s">
        <v>91</v>
      </c>
      <c r="P79" s="7" t="s">
        <v>89</v>
      </c>
      <c r="Q79" s="7" t="s">
        <v>429</v>
      </c>
      <c r="R79" s="16">
        <v>0</v>
      </c>
    </row>
    <row r="80" spans="1:18" s="8" customFormat="1" ht="45">
      <c r="A80" s="6">
        <v>39</v>
      </c>
      <c r="B80" s="168" t="s">
        <v>82</v>
      </c>
      <c r="C80" s="169" t="s">
        <v>80</v>
      </c>
      <c r="D80" s="169" t="s">
        <v>18</v>
      </c>
      <c r="E80" s="154" t="s">
        <v>384</v>
      </c>
      <c r="F80" s="155" t="s">
        <v>385</v>
      </c>
      <c r="G80" s="155" t="s">
        <v>385</v>
      </c>
      <c r="H80" s="172" t="s">
        <v>135</v>
      </c>
      <c r="I80" s="7" t="s">
        <v>3</v>
      </c>
      <c r="J80" s="7">
        <v>1</v>
      </c>
      <c r="K80" s="271" t="s">
        <v>18</v>
      </c>
      <c r="L80" s="273">
        <v>308035.71</v>
      </c>
      <c r="M80" s="147">
        <f>N80/1.12</f>
        <v>308035.71428571426</v>
      </c>
      <c r="N80" s="127">
        <v>345000</v>
      </c>
      <c r="O80" s="7" t="s">
        <v>99</v>
      </c>
      <c r="P80" s="7" t="s">
        <v>89</v>
      </c>
      <c r="Q80" s="7" t="s">
        <v>429</v>
      </c>
      <c r="R80" s="16">
        <v>0</v>
      </c>
    </row>
    <row r="81" spans="1:18" s="8" customFormat="1" ht="60">
      <c r="A81" s="6">
        <v>40</v>
      </c>
      <c r="B81" s="168" t="s">
        <v>82</v>
      </c>
      <c r="C81" s="169" t="s">
        <v>80</v>
      </c>
      <c r="D81" s="169" t="s">
        <v>18</v>
      </c>
      <c r="E81" s="154" t="s">
        <v>377</v>
      </c>
      <c r="F81" s="171" t="s">
        <v>378</v>
      </c>
      <c r="G81" s="155" t="s">
        <v>379</v>
      </c>
      <c r="H81" s="172" t="s">
        <v>10</v>
      </c>
      <c r="I81" s="7" t="s">
        <v>3</v>
      </c>
      <c r="J81" s="166">
        <v>1</v>
      </c>
      <c r="K81" s="271" t="s">
        <v>18</v>
      </c>
      <c r="L81" s="136">
        <v>8125</v>
      </c>
      <c r="M81" s="147">
        <f aca="true" t="shared" si="4" ref="M81:M92">N81/1.12</f>
        <v>8124.999999999999</v>
      </c>
      <c r="N81" s="10">
        <v>9100</v>
      </c>
      <c r="O81" s="7" t="s">
        <v>99</v>
      </c>
      <c r="P81" s="7" t="s">
        <v>89</v>
      </c>
      <c r="Q81" s="7" t="s">
        <v>429</v>
      </c>
      <c r="R81" s="111" t="s">
        <v>139</v>
      </c>
    </row>
    <row r="82" spans="1:18" s="8" customFormat="1" ht="46.5" customHeight="1">
      <c r="A82" s="6">
        <v>41</v>
      </c>
      <c r="B82" s="168" t="s">
        <v>82</v>
      </c>
      <c r="C82" s="169" t="s">
        <v>80</v>
      </c>
      <c r="D82" s="169" t="s">
        <v>18</v>
      </c>
      <c r="E82" s="154" t="s">
        <v>380</v>
      </c>
      <c r="F82" s="171" t="s">
        <v>381</v>
      </c>
      <c r="G82" s="155" t="s">
        <v>381</v>
      </c>
      <c r="H82" s="172" t="s">
        <v>11</v>
      </c>
      <c r="I82" s="7" t="s">
        <v>3</v>
      </c>
      <c r="J82" s="166">
        <v>1</v>
      </c>
      <c r="K82" s="271" t="s">
        <v>18</v>
      </c>
      <c r="L82" s="136">
        <v>8125</v>
      </c>
      <c r="M82" s="147">
        <f t="shared" si="4"/>
        <v>8124.999999999999</v>
      </c>
      <c r="N82" s="10">
        <v>9100</v>
      </c>
      <c r="O82" s="7" t="s">
        <v>99</v>
      </c>
      <c r="P82" s="7" t="s">
        <v>89</v>
      </c>
      <c r="Q82" s="7" t="s">
        <v>429</v>
      </c>
      <c r="R82" s="111" t="s">
        <v>139</v>
      </c>
    </row>
    <row r="83" spans="1:18" s="8" customFormat="1" ht="45">
      <c r="A83" s="6">
        <v>42</v>
      </c>
      <c r="B83" s="168" t="s">
        <v>82</v>
      </c>
      <c r="C83" s="169" t="s">
        <v>80</v>
      </c>
      <c r="D83" s="169" t="s">
        <v>18</v>
      </c>
      <c r="E83" s="154" t="s">
        <v>382</v>
      </c>
      <c r="F83" s="171" t="s">
        <v>383</v>
      </c>
      <c r="G83" s="155" t="s">
        <v>383</v>
      </c>
      <c r="H83" s="172" t="s">
        <v>12</v>
      </c>
      <c r="I83" s="7" t="s">
        <v>3</v>
      </c>
      <c r="J83" s="166">
        <v>1</v>
      </c>
      <c r="K83" s="271" t="s">
        <v>18</v>
      </c>
      <c r="L83" s="136">
        <v>9107.14</v>
      </c>
      <c r="M83" s="147">
        <f t="shared" si="4"/>
        <v>9107.142857142857</v>
      </c>
      <c r="N83" s="10">
        <v>10200</v>
      </c>
      <c r="O83" s="7" t="s">
        <v>99</v>
      </c>
      <c r="P83" s="7" t="s">
        <v>89</v>
      </c>
      <c r="Q83" s="7" t="s">
        <v>429</v>
      </c>
      <c r="R83" s="111" t="s">
        <v>139</v>
      </c>
    </row>
    <row r="84" spans="1:18" s="8" customFormat="1" ht="60">
      <c r="A84" s="6">
        <v>43</v>
      </c>
      <c r="B84" s="168" t="s">
        <v>82</v>
      </c>
      <c r="C84" s="169" t="s">
        <v>80</v>
      </c>
      <c r="D84" s="169" t="s">
        <v>18</v>
      </c>
      <c r="E84" s="154" t="s">
        <v>377</v>
      </c>
      <c r="F84" s="171" t="s">
        <v>378</v>
      </c>
      <c r="G84" s="155" t="s">
        <v>379</v>
      </c>
      <c r="H84" s="172" t="s">
        <v>13</v>
      </c>
      <c r="I84" s="7" t="s">
        <v>3</v>
      </c>
      <c r="J84" s="166">
        <v>1</v>
      </c>
      <c r="K84" s="271" t="s">
        <v>18</v>
      </c>
      <c r="L84" s="136">
        <v>8660.71</v>
      </c>
      <c r="M84" s="147">
        <f t="shared" si="4"/>
        <v>8660.714285714284</v>
      </c>
      <c r="N84" s="10">
        <v>9700</v>
      </c>
      <c r="O84" s="7" t="s">
        <v>99</v>
      </c>
      <c r="P84" s="7" t="s">
        <v>89</v>
      </c>
      <c r="Q84" s="7" t="s">
        <v>429</v>
      </c>
      <c r="R84" s="111" t="s">
        <v>139</v>
      </c>
    </row>
    <row r="85" spans="1:18" s="8" customFormat="1" ht="65.25" customHeight="1">
      <c r="A85" s="6">
        <v>44</v>
      </c>
      <c r="B85" s="168" t="s">
        <v>82</v>
      </c>
      <c r="C85" s="169" t="s">
        <v>80</v>
      </c>
      <c r="D85" s="169" t="s">
        <v>18</v>
      </c>
      <c r="E85" s="154" t="s">
        <v>380</v>
      </c>
      <c r="F85" s="171" t="s">
        <v>381</v>
      </c>
      <c r="G85" s="155" t="s">
        <v>381</v>
      </c>
      <c r="H85" s="172" t="s">
        <v>110</v>
      </c>
      <c r="I85" s="7" t="s">
        <v>3</v>
      </c>
      <c r="J85" s="166">
        <v>1</v>
      </c>
      <c r="K85" s="271" t="s">
        <v>18</v>
      </c>
      <c r="L85" s="136">
        <v>15625</v>
      </c>
      <c r="M85" s="147">
        <f t="shared" si="4"/>
        <v>15624.999999999998</v>
      </c>
      <c r="N85" s="10">
        <v>17500</v>
      </c>
      <c r="O85" s="7" t="s">
        <v>99</v>
      </c>
      <c r="P85" s="7" t="s">
        <v>89</v>
      </c>
      <c r="Q85" s="7" t="s">
        <v>429</v>
      </c>
      <c r="R85" s="111" t="s">
        <v>139</v>
      </c>
    </row>
    <row r="86" spans="1:18" s="8" customFormat="1" ht="60">
      <c r="A86" s="6">
        <v>45</v>
      </c>
      <c r="B86" s="168" t="s">
        <v>82</v>
      </c>
      <c r="C86" s="169" t="s">
        <v>80</v>
      </c>
      <c r="D86" s="169" t="s">
        <v>18</v>
      </c>
      <c r="E86" s="154" t="s">
        <v>377</v>
      </c>
      <c r="F86" s="155" t="s">
        <v>378</v>
      </c>
      <c r="G86" s="155" t="s">
        <v>379</v>
      </c>
      <c r="H86" s="172" t="s">
        <v>565</v>
      </c>
      <c r="I86" s="7" t="s">
        <v>3</v>
      </c>
      <c r="J86" s="166">
        <v>1</v>
      </c>
      <c r="K86" s="271" t="s">
        <v>18</v>
      </c>
      <c r="L86" s="136">
        <v>36250</v>
      </c>
      <c r="M86" s="147">
        <f t="shared" si="4"/>
        <v>36250</v>
      </c>
      <c r="N86" s="10">
        <v>40600</v>
      </c>
      <c r="O86" s="7" t="s">
        <v>99</v>
      </c>
      <c r="P86" s="7" t="s">
        <v>89</v>
      </c>
      <c r="Q86" s="7" t="s">
        <v>429</v>
      </c>
      <c r="R86" s="111" t="s">
        <v>139</v>
      </c>
    </row>
    <row r="87" spans="1:18" s="8" customFormat="1" ht="45">
      <c r="A87" s="6">
        <v>46</v>
      </c>
      <c r="B87" s="168" t="s">
        <v>82</v>
      </c>
      <c r="C87" s="169" t="s">
        <v>80</v>
      </c>
      <c r="D87" s="169" t="s">
        <v>18</v>
      </c>
      <c r="E87" s="260" t="s">
        <v>394</v>
      </c>
      <c r="F87" s="155" t="s">
        <v>395</v>
      </c>
      <c r="G87" s="155" t="s">
        <v>395</v>
      </c>
      <c r="H87" s="229" t="s">
        <v>73</v>
      </c>
      <c r="I87" s="7" t="s">
        <v>3</v>
      </c>
      <c r="J87" s="166">
        <v>1</v>
      </c>
      <c r="K87" s="271" t="s">
        <v>18</v>
      </c>
      <c r="L87" s="136">
        <v>40178.57</v>
      </c>
      <c r="M87" s="147">
        <f t="shared" si="4"/>
        <v>40178.57142857143</v>
      </c>
      <c r="N87" s="10">
        <v>45000</v>
      </c>
      <c r="O87" s="7" t="s">
        <v>68</v>
      </c>
      <c r="P87" s="7" t="s">
        <v>89</v>
      </c>
      <c r="Q87" s="7" t="s">
        <v>429</v>
      </c>
      <c r="R87" s="111" t="s">
        <v>139</v>
      </c>
    </row>
    <row r="88" spans="1:18" s="8" customFormat="1" ht="71.25" customHeight="1">
      <c r="A88" s="6">
        <v>47</v>
      </c>
      <c r="B88" s="168" t="s">
        <v>82</v>
      </c>
      <c r="C88" s="169" t="s">
        <v>80</v>
      </c>
      <c r="D88" s="169" t="s">
        <v>18</v>
      </c>
      <c r="E88" s="154" t="s">
        <v>538</v>
      </c>
      <c r="F88" s="155" t="s">
        <v>539</v>
      </c>
      <c r="G88" s="155" t="s">
        <v>539</v>
      </c>
      <c r="H88" s="172" t="s">
        <v>50</v>
      </c>
      <c r="I88" s="271" t="s">
        <v>3</v>
      </c>
      <c r="J88" s="166">
        <v>1</v>
      </c>
      <c r="K88" s="166" t="s">
        <v>18</v>
      </c>
      <c r="L88" s="136">
        <v>458928.57</v>
      </c>
      <c r="M88" s="147">
        <f t="shared" si="4"/>
        <v>458928.57142857136</v>
      </c>
      <c r="N88" s="10">
        <v>514000</v>
      </c>
      <c r="O88" s="7" t="s">
        <v>68</v>
      </c>
      <c r="P88" s="7" t="s">
        <v>89</v>
      </c>
      <c r="Q88" s="7" t="s">
        <v>429</v>
      </c>
      <c r="R88" s="16">
        <v>0</v>
      </c>
    </row>
    <row r="89" spans="1:18" s="8" customFormat="1" ht="79.5" customHeight="1">
      <c r="A89" s="6">
        <v>48</v>
      </c>
      <c r="B89" s="168" t="s">
        <v>82</v>
      </c>
      <c r="C89" s="169" t="s">
        <v>80</v>
      </c>
      <c r="D89" s="169" t="s">
        <v>18</v>
      </c>
      <c r="E89" s="154" t="s">
        <v>538</v>
      </c>
      <c r="F89" s="155" t="s">
        <v>539</v>
      </c>
      <c r="G89" s="155" t="s">
        <v>539</v>
      </c>
      <c r="H89" s="164" t="s">
        <v>44</v>
      </c>
      <c r="I89" s="7" t="s">
        <v>3</v>
      </c>
      <c r="J89" s="166">
        <v>1</v>
      </c>
      <c r="K89" s="166" t="s">
        <v>18</v>
      </c>
      <c r="L89" s="136">
        <v>355357.14</v>
      </c>
      <c r="M89" s="147">
        <f t="shared" si="4"/>
        <v>355357.14285714284</v>
      </c>
      <c r="N89" s="10">
        <v>398000</v>
      </c>
      <c r="O89" s="7" t="s">
        <v>71</v>
      </c>
      <c r="P89" s="7" t="s">
        <v>89</v>
      </c>
      <c r="Q89" s="7" t="s">
        <v>429</v>
      </c>
      <c r="R89" s="16">
        <v>0</v>
      </c>
    </row>
    <row r="90" spans="1:18" s="8" customFormat="1" ht="73.5" customHeight="1">
      <c r="A90" s="6">
        <v>49</v>
      </c>
      <c r="B90" s="168" t="s">
        <v>82</v>
      </c>
      <c r="C90" s="169" t="s">
        <v>80</v>
      </c>
      <c r="D90" s="169" t="s">
        <v>18</v>
      </c>
      <c r="E90" s="154" t="s">
        <v>538</v>
      </c>
      <c r="F90" s="155" t="s">
        <v>539</v>
      </c>
      <c r="G90" s="155" t="s">
        <v>539</v>
      </c>
      <c r="H90" s="164" t="s">
        <v>45</v>
      </c>
      <c r="I90" s="7" t="s">
        <v>3</v>
      </c>
      <c r="J90" s="166">
        <v>1</v>
      </c>
      <c r="K90" s="166" t="s">
        <v>18</v>
      </c>
      <c r="L90" s="136">
        <v>440178.57</v>
      </c>
      <c r="M90" s="147">
        <f t="shared" si="4"/>
        <v>440178.57142857136</v>
      </c>
      <c r="N90" s="10">
        <v>493000</v>
      </c>
      <c r="O90" s="7" t="s">
        <v>99</v>
      </c>
      <c r="P90" s="7" t="s">
        <v>89</v>
      </c>
      <c r="Q90" s="7" t="s">
        <v>429</v>
      </c>
      <c r="R90" s="16">
        <v>0</v>
      </c>
    </row>
    <row r="91" spans="1:18" s="8" customFormat="1" ht="80.25" customHeight="1">
      <c r="A91" s="6">
        <v>50</v>
      </c>
      <c r="B91" s="168" t="s">
        <v>82</v>
      </c>
      <c r="C91" s="169" t="s">
        <v>80</v>
      </c>
      <c r="D91" s="169" t="s">
        <v>18</v>
      </c>
      <c r="E91" s="154" t="s">
        <v>540</v>
      </c>
      <c r="F91" s="155" t="s">
        <v>541</v>
      </c>
      <c r="G91" s="155" t="s">
        <v>542</v>
      </c>
      <c r="H91" s="164" t="s">
        <v>142</v>
      </c>
      <c r="I91" s="7" t="s">
        <v>7</v>
      </c>
      <c r="J91" s="7">
        <v>1</v>
      </c>
      <c r="K91" s="7" t="s">
        <v>18</v>
      </c>
      <c r="L91" s="196">
        <v>9308821.43</v>
      </c>
      <c r="M91" s="147">
        <f t="shared" si="4"/>
        <v>9308821.428571427</v>
      </c>
      <c r="N91" s="174">
        <v>10425880</v>
      </c>
      <c r="O91" s="7" t="s">
        <v>68</v>
      </c>
      <c r="P91" s="7" t="s">
        <v>89</v>
      </c>
      <c r="Q91" s="7" t="s">
        <v>429</v>
      </c>
      <c r="R91" s="16">
        <v>0</v>
      </c>
    </row>
    <row r="92" spans="1:18" s="8" customFormat="1" ht="74.25" customHeight="1">
      <c r="A92" s="6">
        <v>51</v>
      </c>
      <c r="B92" s="168" t="s">
        <v>82</v>
      </c>
      <c r="C92" s="169" t="s">
        <v>80</v>
      </c>
      <c r="D92" s="169" t="s">
        <v>18</v>
      </c>
      <c r="E92" s="154" t="s">
        <v>540</v>
      </c>
      <c r="F92" s="155" t="s">
        <v>541</v>
      </c>
      <c r="G92" s="155" t="s">
        <v>542</v>
      </c>
      <c r="H92" s="164" t="s">
        <v>142</v>
      </c>
      <c r="I92" s="7" t="s">
        <v>3</v>
      </c>
      <c r="J92" s="166">
        <v>1</v>
      </c>
      <c r="K92" s="166" t="s">
        <v>18</v>
      </c>
      <c r="L92" s="274">
        <v>864035.71</v>
      </c>
      <c r="M92" s="147">
        <f t="shared" si="4"/>
        <v>864035.7142857142</v>
      </c>
      <c r="N92" s="274">
        <v>967720</v>
      </c>
      <c r="O92" s="7" t="s">
        <v>99</v>
      </c>
      <c r="P92" s="7" t="s">
        <v>89</v>
      </c>
      <c r="Q92" s="7" t="s">
        <v>432</v>
      </c>
      <c r="R92" s="16">
        <v>0</v>
      </c>
    </row>
    <row r="93" spans="1:18" s="8" customFormat="1" ht="63" customHeight="1">
      <c r="A93" s="6">
        <v>52</v>
      </c>
      <c r="B93" s="168" t="s">
        <v>82</v>
      </c>
      <c r="C93" s="169" t="s">
        <v>80</v>
      </c>
      <c r="D93" s="169" t="s">
        <v>18</v>
      </c>
      <c r="E93" s="154" t="s">
        <v>369</v>
      </c>
      <c r="F93" s="155" t="s">
        <v>370</v>
      </c>
      <c r="G93" s="155" t="s">
        <v>371</v>
      </c>
      <c r="H93" s="155" t="s">
        <v>34</v>
      </c>
      <c r="I93" s="7" t="s">
        <v>3</v>
      </c>
      <c r="J93" s="166">
        <v>1</v>
      </c>
      <c r="K93" s="10" t="s">
        <v>18</v>
      </c>
      <c r="L93" s="10">
        <v>545957</v>
      </c>
      <c r="M93" s="10">
        <f>N93/1.12</f>
        <v>545957.1428571428</v>
      </c>
      <c r="N93" s="212">
        <v>611472</v>
      </c>
      <c r="O93" s="9" t="s">
        <v>552</v>
      </c>
      <c r="P93" s="7" t="s">
        <v>89</v>
      </c>
      <c r="Q93" s="9" t="s">
        <v>117</v>
      </c>
      <c r="R93" s="111" t="s">
        <v>558</v>
      </c>
    </row>
    <row r="94" spans="1:18" s="8" customFormat="1" ht="45" customHeight="1">
      <c r="A94" s="6">
        <v>53</v>
      </c>
      <c r="B94" s="168" t="s">
        <v>82</v>
      </c>
      <c r="C94" s="169" t="s">
        <v>80</v>
      </c>
      <c r="D94" s="169" t="s">
        <v>18</v>
      </c>
      <c r="E94" s="154" t="s">
        <v>369</v>
      </c>
      <c r="F94" s="155" t="s">
        <v>370</v>
      </c>
      <c r="G94" s="155" t="s">
        <v>371</v>
      </c>
      <c r="H94" s="172" t="s">
        <v>439</v>
      </c>
      <c r="I94" s="7" t="s">
        <v>3</v>
      </c>
      <c r="J94" s="166">
        <v>1</v>
      </c>
      <c r="K94" s="10" t="s">
        <v>18</v>
      </c>
      <c r="L94" s="10">
        <v>34400</v>
      </c>
      <c r="M94" s="10">
        <v>34400</v>
      </c>
      <c r="N94" s="212">
        <f>M94*1.12</f>
        <v>38528.00000000001</v>
      </c>
      <c r="O94" s="9" t="s">
        <v>68</v>
      </c>
      <c r="P94" s="7" t="s">
        <v>89</v>
      </c>
      <c r="Q94" s="9" t="s">
        <v>118</v>
      </c>
      <c r="R94" s="111">
        <v>100</v>
      </c>
    </row>
    <row r="95" spans="1:18" s="8" customFormat="1" ht="45" customHeight="1">
      <c r="A95" s="6">
        <v>54</v>
      </c>
      <c r="B95" s="168" t="s">
        <v>82</v>
      </c>
      <c r="C95" s="169" t="s">
        <v>80</v>
      </c>
      <c r="D95" s="169" t="s">
        <v>18</v>
      </c>
      <c r="E95" s="154" t="s">
        <v>392</v>
      </c>
      <c r="F95" s="155" t="s">
        <v>393</v>
      </c>
      <c r="G95" s="155" t="s">
        <v>393</v>
      </c>
      <c r="H95" s="172" t="s">
        <v>433</v>
      </c>
      <c r="I95" s="7" t="s">
        <v>3</v>
      </c>
      <c r="J95" s="166">
        <v>1</v>
      </c>
      <c r="K95" s="10" t="s">
        <v>18</v>
      </c>
      <c r="L95" s="173">
        <v>428571.43</v>
      </c>
      <c r="M95" s="147">
        <f aca="true" t="shared" si="5" ref="M95:M102">N95/1.12</f>
        <v>428571.4285714285</v>
      </c>
      <c r="N95" s="173">
        <v>480000</v>
      </c>
      <c r="O95" s="9" t="s">
        <v>552</v>
      </c>
      <c r="P95" s="7" t="s">
        <v>89</v>
      </c>
      <c r="Q95" s="9" t="s">
        <v>118</v>
      </c>
      <c r="R95" s="16">
        <v>0</v>
      </c>
    </row>
    <row r="96" spans="1:18" s="8" customFormat="1" ht="45" customHeight="1">
      <c r="A96" s="6">
        <v>55</v>
      </c>
      <c r="B96" s="168" t="s">
        <v>82</v>
      </c>
      <c r="C96" s="169" t="s">
        <v>80</v>
      </c>
      <c r="D96" s="169" t="s">
        <v>18</v>
      </c>
      <c r="E96" s="154" t="s">
        <v>392</v>
      </c>
      <c r="F96" s="155" t="s">
        <v>393</v>
      </c>
      <c r="G96" s="155" t="s">
        <v>393</v>
      </c>
      <c r="H96" s="172" t="s">
        <v>434</v>
      </c>
      <c r="I96" s="7" t="s">
        <v>3</v>
      </c>
      <c r="J96" s="166">
        <v>1</v>
      </c>
      <c r="K96" s="10" t="s">
        <v>18</v>
      </c>
      <c r="L96" s="173">
        <v>621428.57</v>
      </c>
      <c r="M96" s="147">
        <f t="shared" si="5"/>
        <v>621428.5714285714</v>
      </c>
      <c r="N96" s="173">
        <v>696000</v>
      </c>
      <c r="O96" s="9" t="s">
        <v>552</v>
      </c>
      <c r="P96" s="7" t="s">
        <v>89</v>
      </c>
      <c r="Q96" s="9" t="s">
        <v>118</v>
      </c>
      <c r="R96" s="16">
        <v>0</v>
      </c>
    </row>
    <row r="97" spans="1:18" s="8" customFormat="1" ht="45" customHeight="1">
      <c r="A97" s="6">
        <v>56</v>
      </c>
      <c r="B97" s="168" t="s">
        <v>82</v>
      </c>
      <c r="C97" s="169" t="s">
        <v>80</v>
      </c>
      <c r="D97" s="169" t="s">
        <v>18</v>
      </c>
      <c r="E97" s="154" t="s">
        <v>392</v>
      </c>
      <c r="F97" s="155" t="s">
        <v>393</v>
      </c>
      <c r="G97" s="155" t="s">
        <v>393</v>
      </c>
      <c r="H97" s="172" t="s">
        <v>435</v>
      </c>
      <c r="I97" s="7" t="s">
        <v>3</v>
      </c>
      <c r="J97" s="166">
        <v>1</v>
      </c>
      <c r="K97" s="10" t="s">
        <v>18</v>
      </c>
      <c r="L97" s="173">
        <v>85714.29</v>
      </c>
      <c r="M97" s="147">
        <f t="shared" si="5"/>
        <v>85714.28571428571</v>
      </c>
      <c r="N97" s="173">
        <v>96000</v>
      </c>
      <c r="O97" s="9" t="s">
        <v>552</v>
      </c>
      <c r="P97" s="7" t="s">
        <v>89</v>
      </c>
      <c r="Q97" s="9" t="s">
        <v>118</v>
      </c>
      <c r="R97" s="16">
        <v>0</v>
      </c>
    </row>
    <row r="98" spans="1:18" s="8" customFormat="1" ht="45" customHeight="1">
      <c r="A98" s="6">
        <v>57</v>
      </c>
      <c r="B98" s="168" t="s">
        <v>82</v>
      </c>
      <c r="C98" s="169" t="s">
        <v>80</v>
      </c>
      <c r="D98" s="169" t="s">
        <v>18</v>
      </c>
      <c r="E98" s="260" t="s">
        <v>392</v>
      </c>
      <c r="F98" s="155" t="s">
        <v>393</v>
      </c>
      <c r="G98" s="155" t="s">
        <v>393</v>
      </c>
      <c r="H98" s="172" t="s">
        <v>437</v>
      </c>
      <c r="I98" s="7" t="s">
        <v>3</v>
      </c>
      <c r="J98" s="166">
        <v>1</v>
      </c>
      <c r="K98" s="10" t="s">
        <v>18</v>
      </c>
      <c r="L98" s="173">
        <v>567857.14</v>
      </c>
      <c r="M98" s="147">
        <f t="shared" si="5"/>
        <v>567857.1428571428</v>
      </c>
      <c r="N98" s="173">
        <v>636000</v>
      </c>
      <c r="O98" s="9" t="s">
        <v>552</v>
      </c>
      <c r="P98" s="7" t="s">
        <v>89</v>
      </c>
      <c r="Q98" s="9" t="s">
        <v>118</v>
      </c>
      <c r="R98" s="16">
        <v>0</v>
      </c>
    </row>
    <row r="99" spans="1:18" s="8" customFormat="1" ht="45" customHeight="1">
      <c r="A99" s="6">
        <v>58</v>
      </c>
      <c r="B99" s="168" t="s">
        <v>82</v>
      </c>
      <c r="C99" s="169" t="s">
        <v>80</v>
      </c>
      <c r="D99" s="169" t="s">
        <v>18</v>
      </c>
      <c r="E99" s="260" t="s">
        <v>392</v>
      </c>
      <c r="F99" s="155" t="s">
        <v>393</v>
      </c>
      <c r="G99" s="155" t="s">
        <v>393</v>
      </c>
      <c r="H99" s="172" t="s">
        <v>436</v>
      </c>
      <c r="I99" s="7" t="s">
        <v>3</v>
      </c>
      <c r="J99" s="166">
        <v>1</v>
      </c>
      <c r="K99" s="10" t="s">
        <v>18</v>
      </c>
      <c r="L99" s="173">
        <v>82142.86</v>
      </c>
      <c r="M99" s="147">
        <f t="shared" si="5"/>
        <v>82142.85714285713</v>
      </c>
      <c r="N99" s="173">
        <v>92000</v>
      </c>
      <c r="O99" s="9" t="s">
        <v>67</v>
      </c>
      <c r="P99" s="7" t="s">
        <v>89</v>
      </c>
      <c r="Q99" s="9" t="s">
        <v>118</v>
      </c>
      <c r="R99" s="16">
        <v>0</v>
      </c>
    </row>
    <row r="100" spans="1:18" s="8" customFormat="1" ht="74.25" customHeight="1">
      <c r="A100" s="6">
        <v>59</v>
      </c>
      <c r="B100" s="168" t="s">
        <v>82</v>
      </c>
      <c r="C100" s="169" t="s">
        <v>80</v>
      </c>
      <c r="D100" s="169" t="s">
        <v>18</v>
      </c>
      <c r="E100" s="154" t="s">
        <v>655</v>
      </c>
      <c r="F100" s="155" t="s">
        <v>656</v>
      </c>
      <c r="G100" s="155" t="s">
        <v>663</v>
      </c>
      <c r="H100" s="281" t="s">
        <v>52</v>
      </c>
      <c r="I100" s="173" t="s">
        <v>3</v>
      </c>
      <c r="J100" s="10">
        <v>1</v>
      </c>
      <c r="K100" s="10" t="s">
        <v>18</v>
      </c>
      <c r="L100" s="196">
        <v>1785714.29</v>
      </c>
      <c r="M100" s="196">
        <f t="shared" si="5"/>
        <v>1785714.2857142854</v>
      </c>
      <c r="N100" s="174">
        <v>2000000</v>
      </c>
      <c r="O100" s="7" t="s">
        <v>72</v>
      </c>
      <c r="P100" s="7" t="s">
        <v>89</v>
      </c>
      <c r="Q100" s="7" t="s">
        <v>103</v>
      </c>
      <c r="R100" s="16">
        <v>0</v>
      </c>
    </row>
    <row r="101" spans="1:18" s="22" customFormat="1" ht="72.75" customHeight="1">
      <c r="A101" s="6">
        <v>60</v>
      </c>
      <c r="B101" s="168" t="s">
        <v>82</v>
      </c>
      <c r="C101" s="169" t="s">
        <v>80</v>
      </c>
      <c r="D101" s="169" t="s">
        <v>18</v>
      </c>
      <c r="E101" s="154" t="s">
        <v>657</v>
      </c>
      <c r="F101" s="155" t="s">
        <v>658</v>
      </c>
      <c r="G101" s="155" t="s">
        <v>659</v>
      </c>
      <c r="H101" s="282" t="s">
        <v>53</v>
      </c>
      <c r="I101" s="277" t="s">
        <v>3</v>
      </c>
      <c r="J101" s="253">
        <v>1</v>
      </c>
      <c r="K101" s="10" t="s">
        <v>18</v>
      </c>
      <c r="L101" s="196">
        <v>892857.14</v>
      </c>
      <c r="M101" s="196">
        <f t="shared" si="5"/>
        <v>892857.1428571427</v>
      </c>
      <c r="N101" s="174">
        <v>1000000</v>
      </c>
      <c r="O101" s="7" t="s">
        <v>69</v>
      </c>
      <c r="P101" s="7" t="s">
        <v>89</v>
      </c>
      <c r="Q101" s="15" t="s">
        <v>92</v>
      </c>
      <c r="R101" s="16">
        <v>0</v>
      </c>
    </row>
    <row r="102" spans="1:18" s="22" customFormat="1" ht="58.5" customHeight="1">
      <c r="A102" s="6">
        <v>61</v>
      </c>
      <c r="B102" s="168" t="s">
        <v>82</v>
      </c>
      <c r="C102" s="169" t="s">
        <v>80</v>
      </c>
      <c r="D102" s="169" t="s">
        <v>18</v>
      </c>
      <c r="E102" s="284" t="s">
        <v>668</v>
      </c>
      <c r="F102" s="172" t="s">
        <v>669</v>
      </c>
      <c r="G102" s="172" t="s">
        <v>670</v>
      </c>
      <c r="H102" s="282" t="s">
        <v>137</v>
      </c>
      <c r="I102" s="277" t="s">
        <v>3</v>
      </c>
      <c r="J102" s="253">
        <v>1</v>
      </c>
      <c r="K102" s="10" t="s">
        <v>18</v>
      </c>
      <c r="L102" s="279">
        <v>1339285.71</v>
      </c>
      <c r="M102" s="279">
        <f t="shared" si="5"/>
        <v>1142285.714285714</v>
      </c>
      <c r="N102" s="234">
        <v>1279360</v>
      </c>
      <c r="O102" s="15" t="s">
        <v>91</v>
      </c>
      <c r="P102" s="7" t="s">
        <v>89</v>
      </c>
      <c r="Q102" s="15" t="s">
        <v>138</v>
      </c>
      <c r="R102" s="16">
        <v>0</v>
      </c>
    </row>
    <row r="103" spans="1:18" s="22" customFormat="1" ht="60.75" customHeight="1">
      <c r="A103" s="6"/>
      <c r="B103" s="168" t="s">
        <v>82</v>
      </c>
      <c r="C103" s="169" t="s">
        <v>80</v>
      </c>
      <c r="D103" s="169" t="s">
        <v>18</v>
      </c>
      <c r="E103" s="142" t="s">
        <v>660</v>
      </c>
      <c r="F103" s="143" t="s">
        <v>661</v>
      </c>
      <c r="G103" s="143" t="s">
        <v>662</v>
      </c>
      <c r="H103" s="282" t="s">
        <v>553</v>
      </c>
      <c r="I103" s="277" t="s">
        <v>3</v>
      </c>
      <c r="J103" s="253">
        <v>1</v>
      </c>
      <c r="K103" s="10" t="s">
        <v>18</v>
      </c>
      <c r="L103" s="279">
        <v>197000</v>
      </c>
      <c r="M103" s="279">
        <v>197000</v>
      </c>
      <c r="N103" s="234">
        <v>220640</v>
      </c>
      <c r="O103" s="15" t="s">
        <v>90</v>
      </c>
      <c r="P103" s="7" t="s">
        <v>89</v>
      </c>
      <c r="Q103" s="15" t="s">
        <v>92</v>
      </c>
      <c r="R103" s="16">
        <v>0</v>
      </c>
    </row>
    <row r="104" spans="1:18" s="8" customFormat="1" ht="80.25" customHeight="1">
      <c r="A104" s="6">
        <v>62</v>
      </c>
      <c r="B104" s="168" t="s">
        <v>82</v>
      </c>
      <c r="C104" s="169" t="s">
        <v>80</v>
      </c>
      <c r="D104" s="169" t="s">
        <v>18</v>
      </c>
      <c r="E104" s="154" t="s">
        <v>389</v>
      </c>
      <c r="F104" s="155" t="s">
        <v>390</v>
      </c>
      <c r="G104" s="155" t="s">
        <v>391</v>
      </c>
      <c r="H104" s="275" t="s">
        <v>48</v>
      </c>
      <c r="I104" s="15" t="s">
        <v>3</v>
      </c>
      <c r="J104" s="253">
        <v>1</v>
      </c>
      <c r="K104" s="253" t="s">
        <v>18</v>
      </c>
      <c r="L104" s="276">
        <v>214285.71</v>
      </c>
      <c r="M104" s="276">
        <f>N104/1.12</f>
        <v>152357.14285714284</v>
      </c>
      <c r="N104" s="253">
        <v>170640</v>
      </c>
      <c r="O104" s="15" t="s">
        <v>90</v>
      </c>
      <c r="P104" s="7" t="s">
        <v>89</v>
      </c>
      <c r="Q104" s="15" t="s">
        <v>654</v>
      </c>
      <c r="R104" s="16">
        <v>0</v>
      </c>
    </row>
    <row r="105" spans="1:18" s="8" customFormat="1" ht="80.25" customHeight="1">
      <c r="A105" s="6"/>
      <c r="B105" s="168" t="s">
        <v>82</v>
      </c>
      <c r="C105" s="169" t="s">
        <v>80</v>
      </c>
      <c r="D105" s="169" t="s">
        <v>18</v>
      </c>
      <c r="E105" s="154" t="s">
        <v>389</v>
      </c>
      <c r="F105" s="155" t="s">
        <v>390</v>
      </c>
      <c r="G105" s="155" t="s">
        <v>391</v>
      </c>
      <c r="H105" s="275" t="s">
        <v>554</v>
      </c>
      <c r="I105" s="277" t="s">
        <v>3</v>
      </c>
      <c r="J105" s="253">
        <v>1</v>
      </c>
      <c r="K105" s="253" t="s">
        <v>18</v>
      </c>
      <c r="L105" s="276">
        <v>18750</v>
      </c>
      <c r="M105" s="276">
        <f>N105/1.12</f>
        <v>18750</v>
      </c>
      <c r="N105" s="253">
        <v>21000</v>
      </c>
      <c r="O105" s="15" t="s">
        <v>90</v>
      </c>
      <c r="P105" s="7" t="s">
        <v>89</v>
      </c>
      <c r="Q105" s="15" t="s">
        <v>654</v>
      </c>
      <c r="R105" s="16">
        <v>0</v>
      </c>
    </row>
    <row r="106" spans="1:18" s="8" customFormat="1" ht="80.25" customHeight="1">
      <c r="A106" s="6"/>
      <c r="B106" s="168" t="s">
        <v>82</v>
      </c>
      <c r="C106" s="169" t="s">
        <v>80</v>
      </c>
      <c r="D106" s="169" t="s">
        <v>18</v>
      </c>
      <c r="E106" s="154" t="s">
        <v>389</v>
      </c>
      <c r="F106" s="155" t="s">
        <v>390</v>
      </c>
      <c r="G106" s="155" t="s">
        <v>391</v>
      </c>
      <c r="H106" s="275" t="s">
        <v>555</v>
      </c>
      <c r="I106" s="277" t="s">
        <v>3</v>
      </c>
      <c r="J106" s="253">
        <v>1</v>
      </c>
      <c r="K106" s="253" t="s">
        <v>18</v>
      </c>
      <c r="L106" s="276">
        <v>3000</v>
      </c>
      <c r="M106" s="276">
        <v>3000</v>
      </c>
      <c r="N106" s="253">
        <v>3360</v>
      </c>
      <c r="O106" s="15" t="s">
        <v>71</v>
      </c>
      <c r="P106" s="7" t="s">
        <v>89</v>
      </c>
      <c r="Q106" s="15" t="s">
        <v>654</v>
      </c>
      <c r="R106" s="16">
        <v>0</v>
      </c>
    </row>
    <row r="107" spans="1:18" s="8" customFormat="1" ht="80.25" customHeight="1">
      <c r="A107" s="6"/>
      <c r="B107" s="168" t="s">
        <v>82</v>
      </c>
      <c r="C107" s="169" t="s">
        <v>80</v>
      </c>
      <c r="D107" s="169" t="s">
        <v>18</v>
      </c>
      <c r="E107" s="154" t="s">
        <v>389</v>
      </c>
      <c r="F107" s="155" t="s">
        <v>390</v>
      </c>
      <c r="G107" s="155" t="s">
        <v>391</v>
      </c>
      <c r="H107" s="275" t="s">
        <v>556</v>
      </c>
      <c r="I107" s="277" t="s">
        <v>3</v>
      </c>
      <c r="J107" s="253">
        <v>1</v>
      </c>
      <c r="K107" s="253" t="s">
        <v>18</v>
      </c>
      <c r="L107" s="276">
        <v>40178.57</v>
      </c>
      <c r="M107" s="276">
        <f aca="true" t="shared" si="6" ref="M107:M114">N107/1.12</f>
        <v>40178.57142857143</v>
      </c>
      <c r="N107" s="253">
        <v>45000</v>
      </c>
      <c r="O107" s="15" t="s">
        <v>71</v>
      </c>
      <c r="P107" s="7" t="s">
        <v>89</v>
      </c>
      <c r="Q107" s="15" t="s">
        <v>654</v>
      </c>
      <c r="R107" s="16">
        <v>0</v>
      </c>
    </row>
    <row r="108" spans="1:18" s="8" customFormat="1" ht="75.75" customHeight="1">
      <c r="A108" s="197">
        <v>63</v>
      </c>
      <c r="B108" s="168" t="s">
        <v>82</v>
      </c>
      <c r="C108" s="169" t="s">
        <v>80</v>
      </c>
      <c r="D108" s="169" t="s">
        <v>18</v>
      </c>
      <c r="E108" s="154" t="s">
        <v>664</v>
      </c>
      <c r="F108" s="155" t="s">
        <v>665</v>
      </c>
      <c r="G108" s="155" t="s">
        <v>666</v>
      </c>
      <c r="H108" s="13" t="s">
        <v>47</v>
      </c>
      <c r="I108" s="277" t="s">
        <v>3</v>
      </c>
      <c r="J108" s="253">
        <v>1</v>
      </c>
      <c r="K108" s="253" t="s">
        <v>18</v>
      </c>
      <c r="L108" s="279">
        <v>446428.57</v>
      </c>
      <c r="M108" s="279">
        <f t="shared" si="6"/>
        <v>446428.57142857136</v>
      </c>
      <c r="N108" s="234">
        <v>500000</v>
      </c>
      <c r="O108" s="15" t="s">
        <v>99</v>
      </c>
      <c r="P108" s="7" t="s">
        <v>89</v>
      </c>
      <c r="Q108" s="15" t="s">
        <v>133</v>
      </c>
      <c r="R108" s="16">
        <v>0</v>
      </c>
    </row>
    <row r="109" spans="1:18" s="255" customFormat="1" ht="60.75" customHeight="1">
      <c r="A109" s="197">
        <v>64</v>
      </c>
      <c r="B109" s="168" t="s">
        <v>82</v>
      </c>
      <c r="C109" s="169" t="s">
        <v>80</v>
      </c>
      <c r="D109" s="169" t="s">
        <v>18</v>
      </c>
      <c r="E109" s="154" t="s">
        <v>667</v>
      </c>
      <c r="F109" s="155" t="s">
        <v>557</v>
      </c>
      <c r="G109" s="155" t="s">
        <v>557</v>
      </c>
      <c r="H109" s="283" t="s">
        <v>51</v>
      </c>
      <c r="I109" s="277" t="s">
        <v>3</v>
      </c>
      <c r="J109" s="253">
        <v>1</v>
      </c>
      <c r="K109" s="253" t="s">
        <v>18</v>
      </c>
      <c r="L109" s="234">
        <f>M109/1.12</f>
        <v>438456.6326530611</v>
      </c>
      <c r="M109" s="234">
        <f t="shared" si="6"/>
        <v>491071.4285714285</v>
      </c>
      <c r="N109" s="234">
        <v>550000</v>
      </c>
      <c r="O109" s="15" t="s">
        <v>99</v>
      </c>
      <c r="P109" s="7" t="s">
        <v>89</v>
      </c>
      <c r="Q109" s="15" t="s">
        <v>133</v>
      </c>
      <c r="R109" s="141">
        <v>0</v>
      </c>
    </row>
    <row r="110" spans="1:18" s="8" customFormat="1" ht="68.25" customHeight="1">
      <c r="A110" s="6">
        <v>65</v>
      </c>
      <c r="B110" s="168" t="s">
        <v>82</v>
      </c>
      <c r="C110" s="169" t="s">
        <v>80</v>
      </c>
      <c r="D110" s="169" t="s">
        <v>18</v>
      </c>
      <c r="E110" s="284" t="s">
        <v>668</v>
      </c>
      <c r="F110" s="172" t="s">
        <v>669</v>
      </c>
      <c r="G110" s="172" t="s">
        <v>670</v>
      </c>
      <c r="H110" s="107" t="s">
        <v>559</v>
      </c>
      <c r="I110" s="277" t="s">
        <v>3</v>
      </c>
      <c r="J110" s="253">
        <v>1</v>
      </c>
      <c r="K110" s="253" t="s">
        <v>18</v>
      </c>
      <c r="L110" s="234">
        <v>3343750</v>
      </c>
      <c r="M110" s="234">
        <f t="shared" si="6"/>
        <v>3343749.9999999995</v>
      </c>
      <c r="N110" s="234">
        <v>3745000</v>
      </c>
      <c r="O110" s="15" t="s">
        <v>99</v>
      </c>
      <c r="P110" s="7" t="s">
        <v>89</v>
      </c>
      <c r="Q110" s="15" t="s">
        <v>133</v>
      </c>
      <c r="R110" s="16">
        <v>0</v>
      </c>
    </row>
    <row r="111" spans="1:18" s="8" customFormat="1" ht="51" customHeight="1">
      <c r="A111" s="6">
        <v>66</v>
      </c>
      <c r="B111" s="168" t="s">
        <v>82</v>
      </c>
      <c r="C111" s="169" t="s">
        <v>80</v>
      </c>
      <c r="D111" s="169" t="s">
        <v>18</v>
      </c>
      <c r="E111" s="154" t="s">
        <v>671</v>
      </c>
      <c r="F111" s="155" t="s">
        <v>672</v>
      </c>
      <c r="G111" s="155" t="s">
        <v>672</v>
      </c>
      <c r="H111" s="278" t="s">
        <v>119</v>
      </c>
      <c r="I111" s="285" t="s">
        <v>3</v>
      </c>
      <c r="J111" s="253">
        <v>1</v>
      </c>
      <c r="K111" s="10" t="s">
        <v>18</v>
      </c>
      <c r="L111" s="174">
        <v>112500</v>
      </c>
      <c r="M111" s="174">
        <f t="shared" si="6"/>
        <v>112499.99999999999</v>
      </c>
      <c r="N111" s="234">
        <v>126000</v>
      </c>
      <c r="O111" s="15" t="s">
        <v>99</v>
      </c>
      <c r="P111" s="7" t="s">
        <v>89</v>
      </c>
      <c r="Q111" s="15" t="s">
        <v>133</v>
      </c>
      <c r="R111" s="16">
        <v>0</v>
      </c>
    </row>
    <row r="112" spans="1:18" s="8" customFormat="1" ht="53.25" customHeight="1">
      <c r="A112" s="6">
        <v>67</v>
      </c>
      <c r="B112" s="168" t="s">
        <v>82</v>
      </c>
      <c r="C112" s="169" t="s">
        <v>80</v>
      </c>
      <c r="D112" s="169" t="s">
        <v>18</v>
      </c>
      <c r="E112" s="154" t="s">
        <v>350</v>
      </c>
      <c r="F112" s="155" t="s">
        <v>351</v>
      </c>
      <c r="G112" s="155" t="s">
        <v>352</v>
      </c>
      <c r="H112" s="278" t="s">
        <v>76</v>
      </c>
      <c r="I112" s="173" t="s">
        <v>3</v>
      </c>
      <c r="J112" s="253">
        <v>1</v>
      </c>
      <c r="K112" s="10" t="s">
        <v>18</v>
      </c>
      <c r="L112" s="196">
        <v>9010401.79</v>
      </c>
      <c r="M112" s="147">
        <f t="shared" si="6"/>
        <v>8980578.57142857</v>
      </c>
      <c r="N112" s="174">
        <v>10058248</v>
      </c>
      <c r="O112" s="15" t="s">
        <v>552</v>
      </c>
      <c r="P112" s="7" t="s">
        <v>563</v>
      </c>
      <c r="Q112" s="108" t="s">
        <v>133</v>
      </c>
      <c r="R112" s="16">
        <v>0</v>
      </c>
    </row>
    <row r="113" spans="1:18" s="8" customFormat="1" ht="60" customHeight="1">
      <c r="A113" s="230">
        <v>68</v>
      </c>
      <c r="B113" s="168" t="s">
        <v>82</v>
      </c>
      <c r="C113" s="169" t="s">
        <v>80</v>
      </c>
      <c r="D113" s="169" t="s">
        <v>18</v>
      </c>
      <c r="E113" s="154" t="s">
        <v>350</v>
      </c>
      <c r="F113" s="155" t="s">
        <v>351</v>
      </c>
      <c r="G113" s="155" t="s">
        <v>352</v>
      </c>
      <c r="H113" s="206" t="s">
        <v>543</v>
      </c>
      <c r="I113" s="173" t="s">
        <v>3</v>
      </c>
      <c r="J113" s="253">
        <v>1</v>
      </c>
      <c r="K113" s="10" t="s">
        <v>18</v>
      </c>
      <c r="L113" s="279">
        <v>44642.86</v>
      </c>
      <c r="M113" s="147">
        <f t="shared" si="6"/>
        <v>44642.85714285714</v>
      </c>
      <c r="N113" s="234">
        <v>50000</v>
      </c>
      <c r="O113" s="15" t="s">
        <v>90</v>
      </c>
      <c r="P113" s="7" t="s">
        <v>562</v>
      </c>
      <c r="Q113" s="280" t="s">
        <v>560</v>
      </c>
      <c r="R113" s="16">
        <v>0</v>
      </c>
    </row>
    <row r="114" spans="1:18" s="8" customFormat="1" ht="66" customHeight="1">
      <c r="A114" s="230">
        <v>69</v>
      </c>
      <c r="B114" s="168" t="s">
        <v>82</v>
      </c>
      <c r="C114" s="169" t="s">
        <v>80</v>
      </c>
      <c r="D114" s="169" t="s">
        <v>18</v>
      </c>
      <c r="E114" s="154" t="s">
        <v>350</v>
      </c>
      <c r="F114" s="155" t="s">
        <v>351</v>
      </c>
      <c r="G114" s="155" t="s">
        <v>352</v>
      </c>
      <c r="H114" s="206" t="s">
        <v>544</v>
      </c>
      <c r="I114" s="173" t="s">
        <v>3</v>
      </c>
      <c r="J114" s="253">
        <v>1</v>
      </c>
      <c r="K114" s="10" t="s">
        <v>18</v>
      </c>
      <c r="L114" s="279">
        <v>71428.57</v>
      </c>
      <c r="M114" s="147">
        <f t="shared" si="6"/>
        <v>71428.57142857142</v>
      </c>
      <c r="N114" s="234">
        <v>80000</v>
      </c>
      <c r="O114" s="15" t="s">
        <v>90</v>
      </c>
      <c r="P114" s="7" t="s">
        <v>564</v>
      </c>
      <c r="Q114" s="280" t="s">
        <v>561</v>
      </c>
      <c r="R114" s="16">
        <v>0</v>
      </c>
    </row>
    <row r="115" spans="1:18" s="8" customFormat="1" ht="66.75" customHeight="1">
      <c r="A115" s="230">
        <v>70</v>
      </c>
      <c r="B115" s="168" t="s">
        <v>82</v>
      </c>
      <c r="C115" s="169" t="s">
        <v>80</v>
      </c>
      <c r="D115" s="169" t="s">
        <v>18</v>
      </c>
      <c r="E115" s="154" t="s">
        <v>350</v>
      </c>
      <c r="F115" s="155" t="s">
        <v>351</v>
      </c>
      <c r="G115" s="155" t="s">
        <v>352</v>
      </c>
      <c r="H115" s="206" t="s">
        <v>545</v>
      </c>
      <c r="I115" s="173" t="s">
        <v>3</v>
      </c>
      <c r="J115" s="253">
        <v>1</v>
      </c>
      <c r="K115" s="10" t="s">
        <v>18</v>
      </c>
      <c r="L115" s="160">
        <v>248526.79</v>
      </c>
      <c r="M115" s="147">
        <v>278350</v>
      </c>
      <c r="N115" s="160">
        <f>M115*1.12</f>
        <v>311752.00000000006</v>
      </c>
      <c r="O115" s="15" t="s">
        <v>90</v>
      </c>
      <c r="P115" s="7" t="s">
        <v>564</v>
      </c>
      <c r="Q115" s="280" t="s">
        <v>560</v>
      </c>
      <c r="R115" s="16">
        <v>100</v>
      </c>
    </row>
    <row r="116" spans="1:18" s="8" customFormat="1" ht="66.75" customHeight="1">
      <c r="A116" s="230"/>
      <c r="B116" s="168" t="s">
        <v>82</v>
      </c>
      <c r="C116" s="169" t="s">
        <v>80</v>
      </c>
      <c r="D116" s="169" t="s">
        <v>18</v>
      </c>
      <c r="E116" s="349" t="s">
        <v>776</v>
      </c>
      <c r="F116" s="342" t="s">
        <v>777</v>
      </c>
      <c r="G116" s="143" t="s">
        <v>777</v>
      </c>
      <c r="H116" s="342" t="s">
        <v>765</v>
      </c>
      <c r="I116" s="173" t="s">
        <v>7</v>
      </c>
      <c r="J116" s="253">
        <v>1</v>
      </c>
      <c r="K116" s="10" t="s">
        <v>18</v>
      </c>
      <c r="L116" s="350">
        <v>7257150</v>
      </c>
      <c r="M116" s="160">
        <v>7257150</v>
      </c>
      <c r="N116" s="348">
        <f>M116*1.12</f>
        <v>8128008.000000001</v>
      </c>
      <c r="O116" s="7" t="s">
        <v>93</v>
      </c>
      <c r="P116" s="351" t="s">
        <v>773</v>
      </c>
      <c r="Q116" s="352" t="s">
        <v>778</v>
      </c>
      <c r="R116" s="16">
        <v>0</v>
      </c>
    </row>
    <row r="117" spans="1:18" s="8" customFormat="1" ht="66.75" customHeight="1">
      <c r="A117" s="230"/>
      <c r="B117" s="168" t="s">
        <v>82</v>
      </c>
      <c r="C117" s="169" t="s">
        <v>80</v>
      </c>
      <c r="D117" s="169" t="s">
        <v>18</v>
      </c>
      <c r="E117" s="349" t="s">
        <v>776</v>
      </c>
      <c r="F117" s="342" t="s">
        <v>777</v>
      </c>
      <c r="G117" s="143" t="s">
        <v>777</v>
      </c>
      <c r="H117" s="342" t="s">
        <v>766</v>
      </c>
      <c r="I117" s="173" t="s">
        <v>7</v>
      </c>
      <c r="J117" s="253">
        <v>1</v>
      </c>
      <c r="K117" s="10" t="s">
        <v>18</v>
      </c>
      <c r="L117" s="350">
        <v>3011650</v>
      </c>
      <c r="M117" s="160">
        <v>3011650</v>
      </c>
      <c r="N117" s="348">
        <f>M117*1.12</f>
        <v>3373048.0000000005</v>
      </c>
      <c r="O117" s="7" t="s">
        <v>93</v>
      </c>
      <c r="P117" s="352" t="s">
        <v>771</v>
      </c>
      <c r="Q117" s="352" t="s">
        <v>778</v>
      </c>
      <c r="R117" s="16">
        <v>0</v>
      </c>
    </row>
    <row r="118" spans="1:18" s="8" customFormat="1" ht="66.75" customHeight="1">
      <c r="A118" s="230"/>
      <c r="B118" s="168" t="s">
        <v>82</v>
      </c>
      <c r="C118" s="169" t="s">
        <v>80</v>
      </c>
      <c r="D118" s="169" t="s">
        <v>18</v>
      </c>
      <c r="E118" s="349" t="s">
        <v>776</v>
      </c>
      <c r="F118" s="342" t="s">
        <v>777</v>
      </c>
      <c r="G118" s="143" t="s">
        <v>777</v>
      </c>
      <c r="H118" s="342" t="s">
        <v>767</v>
      </c>
      <c r="I118" s="173" t="s">
        <v>7</v>
      </c>
      <c r="J118" s="253">
        <v>1</v>
      </c>
      <c r="K118" s="10" t="s">
        <v>18</v>
      </c>
      <c r="L118" s="353">
        <v>8083038.93</v>
      </c>
      <c r="M118" s="160">
        <v>8083038.93</v>
      </c>
      <c r="N118" s="354">
        <f>M118*1.12</f>
        <v>9053003.6016</v>
      </c>
      <c r="O118" s="7" t="s">
        <v>93</v>
      </c>
      <c r="P118" s="351" t="s">
        <v>775</v>
      </c>
      <c r="Q118" s="352" t="s">
        <v>778</v>
      </c>
      <c r="R118" s="16">
        <v>0</v>
      </c>
    </row>
    <row r="119" spans="1:18" s="8" customFormat="1" ht="66.75" customHeight="1">
      <c r="A119" s="230"/>
      <c r="B119" s="168" t="s">
        <v>82</v>
      </c>
      <c r="C119" s="169" t="s">
        <v>80</v>
      </c>
      <c r="D119" s="169" t="s">
        <v>18</v>
      </c>
      <c r="E119" s="142" t="s">
        <v>779</v>
      </c>
      <c r="F119" s="143" t="s">
        <v>780</v>
      </c>
      <c r="G119" s="143" t="s">
        <v>780</v>
      </c>
      <c r="H119" s="342" t="s">
        <v>765</v>
      </c>
      <c r="I119" s="173" t="s">
        <v>3</v>
      </c>
      <c r="J119" s="253">
        <v>1</v>
      </c>
      <c r="K119" s="10" t="s">
        <v>18</v>
      </c>
      <c r="L119" s="353">
        <v>1074340</v>
      </c>
      <c r="M119" s="353">
        <v>1074340</v>
      </c>
      <c r="N119" s="354">
        <f>M119*1.12</f>
        <v>1203260.8</v>
      </c>
      <c r="O119" s="7" t="s">
        <v>93</v>
      </c>
      <c r="P119" s="351" t="s">
        <v>773</v>
      </c>
      <c r="Q119" s="352" t="s">
        <v>778</v>
      </c>
      <c r="R119" s="16">
        <v>0</v>
      </c>
    </row>
    <row r="120" spans="1:18" s="8" customFormat="1" ht="66.75" customHeight="1">
      <c r="A120" s="230"/>
      <c r="B120" s="168" t="s">
        <v>82</v>
      </c>
      <c r="C120" s="169" t="s">
        <v>80</v>
      </c>
      <c r="D120" s="169" t="s">
        <v>18</v>
      </c>
      <c r="E120" s="142" t="s">
        <v>779</v>
      </c>
      <c r="F120" s="143" t="s">
        <v>780</v>
      </c>
      <c r="G120" s="143" t="s">
        <v>780</v>
      </c>
      <c r="H120" s="342" t="s">
        <v>766</v>
      </c>
      <c r="I120" s="173" t="s">
        <v>3</v>
      </c>
      <c r="J120" s="253">
        <v>1</v>
      </c>
      <c r="K120" s="10" t="s">
        <v>18</v>
      </c>
      <c r="L120" s="353">
        <v>445840</v>
      </c>
      <c r="M120" s="353">
        <v>445840</v>
      </c>
      <c r="N120" s="354">
        <f>M120*1.12</f>
        <v>499340.80000000005</v>
      </c>
      <c r="O120" s="7" t="s">
        <v>93</v>
      </c>
      <c r="P120" s="352" t="s">
        <v>771</v>
      </c>
      <c r="Q120" s="352" t="s">
        <v>778</v>
      </c>
      <c r="R120" s="16">
        <v>0</v>
      </c>
    </row>
    <row r="121" spans="1:18" s="8" customFormat="1" ht="66.75" customHeight="1">
      <c r="A121" s="230"/>
      <c r="B121" s="168" t="s">
        <v>82</v>
      </c>
      <c r="C121" s="169" t="s">
        <v>80</v>
      </c>
      <c r="D121" s="169" t="s">
        <v>18</v>
      </c>
      <c r="E121" s="142" t="s">
        <v>779</v>
      </c>
      <c r="F121" s="143" t="s">
        <v>780</v>
      </c>
      <c r="G121" s="143" t="s">
        <v>780</v>
      </c>
      <c r="H121" s="342" t="s">
        <v>767</v>
      </c>
      <c r="I121" s="173" t="s">
        <v>3</v>
      </c>
      <c r="J121" s="253">
        <v>1</v>
      </c>
      <c r="K121" s="10" t="s">
        <v>18</v>
      </c>
      <c r="L121" s="353">
        <v>1185407.14</v>
      </c>
      <c r="M121" s="353">
        <v>1185407.14</v>
      </c>
      <c r="N121" s="354">
        <f>M121*1.12</f>
        <v>1327655.9968</v>
      </c>
      <c r="O121" s="7" t="s">
        <v>93</v>
      </c>
      <c r="P121" s="351" t="s">
        <v>775</v>
      </c>
      <c r="Q121" s="352" t="s">
        <v>778</v>
      </c>
      <c r="R121" s="16">
        <v>0</v>
      </c>
    </row>
    <row r="122" spans="1:18" s="8" customFormat="1" ht="39.75" customHeight="1">
      <c r="A122" s="230"/>
      <c r="B122" s="286"/>
      <c r="C122" s="286"/>
      <c r="D122" s="286"/>
      <c r="E122" s="286"/>
      <c r="F122" s="286"/>
      <c r="G122" s="286"/>
      <c r="H122" s="286"/>
      <c r="I122" s="355"/>
      <c r="J122" s="287"/>
      <c r="K122" s="287"/>
      <c r="L122" s="334" t="s">
        <v>761</v>
      </c>
      <c r="M122" s="335"/>
      <c r="N122" s="329">
        <f>SUM(N41:N121)</f>
        <v>87519217.21840002</v>
      </c>
      <c r="O122" s="7"/>
      <c r="P122" s="7"/>
      <c r="Q122" s="15"/>
      <c r="R122" s="201"/>
    </row>
    <row r="123" spans="1:18" s="8" customFormat="1" ht="85.5" customHeight="1">
      <c r="A123" s="6">
        <v>1</v>
      </c>
      <c r="B123" s="168" t="s">
        <v>82</v>
      </c>
      <c r="C123" s="169" t="s">
        <v>80</v>
      </c>
      <c r="D123" s="169" t="s">
        <v>83</v>
      </c>
      <c r="E123" s="154" t="s">
        <v>233</v>
      </c>
      <c r="F123" s="155" t="s">
        <v>234</v>
      </c>
      <c r="G123" s="171" t="s">
        <v>235</v>
      </c>
      <c r="H123" s="172" t="s">
        <v>114</v>
      </c>
      <c r="I123" s="173" t="s">
        <v>6</v>
      </c>
      <c r="J123" s="7">
        <v>5240</v>
      </c>
      <c r="K123" s="7" t="s">
        <v>28</v>
      </c>
      <c r="L123" s="7">
        <v>114.29</v>
      </c>
      <c r="M123" s="147">
        <f>N123/1.12</f>
        <v>598857.1428571428</v>
      </c>
      <c r="N123" s="291">
        <v>670720</v>
      </c>
      <c r="O123" s="7" t="s">
        <v>68</v>
      </c>
      <c r="P123" s="7" t="s">
        <v>89</v>
      </c>
      <c r="Q123" s="129" t="s">
        <v>113</v>
      </c>
      <c r="R123" s="16">
        <v>100</v>
      </c>
    </row>
    <row r="124" spans="1:18" s="8" customFormat="1" ht="86.25" customHeight="1">
      <c r="A124" s="6">
        <v>2</v>
      </c>
      <c r="B124" s="128" t="s">
        <v>82</v>
      </c>
      <c r="C124" s="17" t="s">
        <v>80</v>
      </c>
      <c r="D124" s="17" t="s">
        <v>83</v>
      </c>
      <c r="E124" s="154" t="s">
        <v>236</v>
      </c>
      <c r="F124" s="155" t="s">
        <v>234</v>
      </c>
      <c r="G124" s="171" t="s">
        <v>235</v>
      </c>
      <c r="H124" s="172" t="s">
        <v>114</v>
      </c>
      <c r="I124" s="173" t="s">
        <v>6</v>
      </c>
      <c r="J124" s="7">
        <v>5240</v>
      </c>
      <c r="K124" s="7" t="s">
        <v>28</v>
      </c>
      <c r="L124" s="7">
        <v>114.29</v>
      </c>
      <c r="M124" s="147">
        <f aca="true" t="shared" si="7" ref="M124:M130">N124/1.12</f>
        <v>598857.1428571428</v>
      </c>
      <c r="N124" s="291">
        <v>670720</v>
      </c>
      <c r="O124" s="7" t="s">
        <v>71</v>
      </c>
      <c r="P124" s="7" t="s">
        <v>89</v>
      </c>
      <c r="Q124" s="129" t="s">
        <v>113</v>
      </c>
      <c r="R124" s="16">
        <v>100</v>
      </c>
    </row>
    <row r="125" spans="1:18" s="8" customFormat="1" ht="88.5" customHeight="1">
      <c r="A125" s="6">
        <v>3</v>
      </c>
      <c r="B125" s="128" t="s">
        <v>82</v>
      </c>
      <c r="C125" s="17" t="s">
        <v>80</v>
      </c>
      <c r="D125" s="17" t="s">
        <v>83</v>
      </c>
      <c r="E125" s="154" t="s">
        <v>236</v>
      </c>
      <c r="F125" s="155" t="s">
        <v>234</v>
      </c>
      <c r="G125" s="155" t="s">
        <v>235</v>
      </c>
      <c r="H125" s="172" t="s">
        <v>115</v>
      </c>
      <c r="I125" s="173" t="s">
        <v>6</v>
      </c>
      <c r="J125" s="7">
        <v>5240</v>
      </c>
      <c r="K125" s="7" t="s">
        <v>28</v>
      </c>
      <c r="L125" s="7">
        <v>114.29</v>
      </c>
      <c r="M125" s="147">
        <f t="shared" si="7"/>
        <v>598857.1428571428</v>
      </c>
      <c r="N125" s="291">
        <v>670720</v>
      </c>
      <c r="O125" s="7" t="s">
        <v>72</v>
      </c>
      <c r="P125" s="7" t="s">
        <v>89</v>
      </c>
      <c r="Q125" s="129" t="s">
        <v>113</v>
      </c>
      <c r="R125" s="16">
        <v>100</v>
      </c>
    </row>
    <row r="126" spans="1:18" s="8" customFormat="1" ht="87" customHeight="1">
      <c r="A126" s="6">
        <v>4</v>
      </c>
      <c r="B126" s="128" t="s">
        <v>82</v>
      </c>
      <c r="C126" s="17" t="s">
        <v>80</v>
      </c>
      <c r="D126" s="17" t="s">
        <v>83</v>
      </c>
      <c r="E126" s="154" t="s">
        <v>236</v>
      </c>
      <c r="F126" s="155" t="s">
        <v>234</v>
      </c>
      <c r="G126" s="155" t="s">
        <v>235</v>
      </c>
      <c r="H126" s="172" t="s">
        <v>115</v>
      </c>
      <c r="I126" s="173" t="s">
        <v>6</v>
      </c>
      <c r="J126" s="7">
        <v>5240</v>
      </c>
      <c r="K126" s="7" t="s">
        <v>28</v>
      </c>
      <c r="L126" s="7">
        <v>114.29</v>
      </c>
      <c r="M126" s="147">
        <f t="shared" si="7"/>
        <v>598857.1428571428</v>
      </c>
      <c r="N126" s="291">
        <v>670720</v>
      </c>
      <c r="O126" s="7" t="s">
        <v>69</v>
      </c>
      <c r="P126" s="7" t="s">
        <v>89</v>
      </c>
      <c r="Q126" s="129" t="s">
        <v>113</v>
      </c>
      <c r="R126" s="16">
        <v>100</v>
      </c>
    </row>
    <row r="127" spans="1:18" s="8" customFormat="1" ht="85.5" customHeight="1">
      <c r="A127" s="6">
        <v>5</v>
      </c>
      <c r="B127" s="128" t="s">
        <v>82</v>
      </c>
      <c r="C127" s="17" t="s">
        <v>80</v>
      </c>
      <c r="D127" s="17" t="s">
        <v>83</v>
      </c>
      <c r="E127" s="154" t="s">
        <v>236</v>
      </c>
      <c r="F127" s="155" t="s">
        <v>234</v>
      </c>
      <c r="G127" s="155" t="s">
        <v>235</v>
      </c>
      <c r="H127" s="172" t="s">
        <v>115</v>
      </c>
      <c r="I127" s="173" t="s">
        <v>6</v>
      </c>
      <c r="J127" s="9">
        <v>1000</v>
      </c>
      <c r="K127" s="9" t="s">
        <v>28</v>
      </c>
      <c r="L127" s="7">
        <v>114.29</v>
      </c>
      <c r="M127" s="147">
        <f t="shared" si="7"/>
        <v>114285.71428571428</v>
      </c>
      <c r="N127" s="291">
        <v>128000</v>
      </c>
      <c r="O127" s="7" t="s">
        <v>68</v>
      </c>
      <c r="P127" s="7" t="s">
        <v>89</v>
      </c>
      <c r="Q127" s="129" t="s">
        <v>113</v>
      </c>
      <c r="R127" s="16">
        <v>100</v>
      </c>
    </row>
    <row r="128" spans="1:18" s="8" customFormat="1" ht="90.75" customHeight="1">
      <c r="A128" s="6">
        <v>6</v>
      </c>
      <c r="B128" s="128" t="s">
        <v>82</v>
      </c>
      <c r="C128" s="17" t="s">
        <v>80</v>
      </c>
      <c r="D128" s="17" t="s">
        <v>83</v>
      </c>
      <c r="E128" s="154" t="s">
        <v>236</v>
      </c>
      <c r="F128" s="155" t="s">
        <v>234</v>
      </c>
      <c r="G128" s="171" t="s">
        <v>235</v>
      </c>
      <c r="H128" s="172" t="s">
        <v>115</v>
      </c>
      <c r="I128" s="173" t="s">
        <v>6</v>
      </c>
      <c r="J128" s="7">
        <v>1000</v>
      </c>
      <c r="K128" s="7" t="s">
        <v>28</v>
      </c>
      <c r="L128" s="7">
        <v>114.29</v>
      </c>
      <c r="M128" s="147">
        <f t="shared" si="7"/>
        <v>114285.71428571428</v>
      </c>
      <c r="N128" s="291">
        <v>128000</v>
      </c>
      <c r="O128" s="7" t="s">
        <v>71</v>
      </c>
      <c r="P128" s="7" t="s">
        <v>89</v>
      </c>
      <c r="Q128" s="129" t="s">
        <v>113</v>
      </c>
      <c r="R128" s="16">
        <v>100</v>
      </c>
    </row>
    <row r="129" spans="1:18" s="8" customFormat="1" ht="90">
      <c r="A129" s="6">
        <v>7</v>
      </c>
      <c r="B129" s="128" t="s">
        <v>82</v>
      </c>
      <c r="C129" s="17" t="s">
        <v>80</v>
      </c>
      <c r="D129" s="17" t="s">
        <v>83</v>
      </c>
      <c r="E129" s="154" t="s">
        <v>236</v>
      </c>
      <c r="F129" s="155" t="s">
        <v>234</v>
      </c>
      <c r="G129" s="171" t="s">
        <v>235</v>
      </c>
      <c r="H129" s="172" t="s">
        <v>114</v>
      </c>
      <c r="I129" s="173" t="s">
        <v>6</v>
      </c>
      <c r="J129" s="7">
        <v>1000</v>
      </c>
      <c r="K129" s="7" t="s">
        <v>28</v>
      </c>
      <c r="L129" s="7">
        <v>114.29</v>
      </c>
      <c r="M129" s="147">
        <f t="shared" si="7"/>
        <v>114285.71428571428</v>
      </c>
      <c r="N129" s="291">
        <v>128000</v>
      </c>
      <c r="O129" s="7" t="s">
        <v>72</v>
      </c>
      <c r="P129" s="7" t="s">
        <v>89</v>
      </c>
      <c r="Q129" s="129" t="s">
        <v>113</v>
      </c>
      <c r="R129" s="16">
        <v>100</v>
      </c>
    </row>
    <row r="130" spans="1:18" s="8" customFormat="1" ht="90">
      <c r="A130" s="6">
        <v>8</v>
      </c>
      <c r="B130" s="128" t="s">
        <v>82</v>
      </c>
      <c r="C130" s="17" t="s">
        <v>80</v>
      </c>
      <c r="D130" s="17" t="s">
        <v>83</v>
      </c>
      <c r="E130" s="154" t="s">
        <v>236</v>
      </c>
      <c r="F130" s="155" t="s">
        <v>234</v>
      </c>
      <c r="G130" s="171" t="s">
        <v>235</v>
      </c>
      <c r="H130" s="172" t="s">
        <v>114</v>
      </c>
      <c r="I130" s="173" t="s">
        <v>6</v>
      </c>
      <c r="J130" s="7">
        <v>1000</v>
      </c>
      <c r="K130" s="7" t="s">
        <v>28</v>
      </c>
      <c r="L130" s="7">
        <v>114.29</v>
      </c>
      <c r="M130" s="147">
        <f t="shared" si="7"/>
        <v>114285.71428571428</v>
      </c>
      <c r="N130" s="291">
        <v>128000</v>
      </c>
      <c r="O130" s="7" t="s">
        <v>69</v>
      </c>
      <c r="P130" s="7" t="s">
        <v>89</v>
      </c>
      <c r="Q130" s="129" t="s">
        <v>113</v>
      </c>
      <c r="R130" s="16">
        <v>100</v>
      </c>
    </row>
    <row r="131" spans="1:18" s="8" customFormat="1" ht="99.75" customHeight="1">
      <c r="A131" s="6">
        <v>9</v>
      </c>
      <c r="B131" s="128" t="s">
        <v>82</v>
      </c>
      <c r="C131" s="17" t="s">
        <v>80</v>
      </c>
      <c r="D131" s="17" t="s">
        <v>83</v>
      </c>
      <c r="E131" s="154" t="s">
        <v>339</v>
      </c>
      <c r="F131" s="155" t="s">
        <v>340</v>
      </c>
      <c r="G131" s="155" t="s">
        <v>341</v>
      </c>
      <c r="H131" s="155" t="s">
        <v>341</v>
      </c>
      <c r="I131" s="164" t="s">
        <v>3</v>
      </c>
      <c r="J131" s="130">
        <v>10</v>
      </c>
      <c r="K131" s="130" t="s">
        <v>28</v>
      </c>
      <c r="L131" s="149">
        <v>2839.29</v>
      </c>
      <c r="M131" s="148">
        <f>N131/1.12</f>
        <v>288392.8571428571</v>
      </c>
      <c r="N131" s="10">
        <v>323000</v>
      </c>
      <c r="O131" s="7" t="s">
        <v>69</v>
      </c>
      <c r="P131" s="7" t="s">
        <v>89</v>
      </c>
      <c r="Q131" s="108" t="s">
        <v>116</v>
      </c>
      <c r="R131" s="111">
        <v>0</v>
      </c>
    </row>
    <row r="132" spans="1:18" s="8" customFormat="1" ht="93" customHeight="1">
      <c r="A132" s="6">
        <v>10</v>
      </c>
      <c r="B132" s="128" t="s">
        <v>82</v>
      </c>
      <c r="C132" s="17" t="s">
        <v>80</v>
      </c>
      <c r="D132" s="17" t="s">
        <v>83</v>
      </c>
      <c r="E132" s="154" t="s">
        <v>237</v>
      </c>
      <c r="F132" s="155" t="s">
        <v>238</v>
      </c>
      <c r="G132" s="204" t="s">
        <v>239</v>
      </c>
      <c r="H132" s="144" t="s">
        <v>0</v>
      </c>
      <c r="I132" s="164" t="s">
        <v>3</v>
      </c>
      <c r="J132" s="131">
        <v>4</v>
      </c>
      <c r="K132" s="130" t="s">
        <v>28</v>
      </c>
      <c r="L132" s="149">
        <v>8928.58</v>
      </c>
      <c r="M132" s="148">
        <f>N132/1.12</f>
        <v>35714.28571428571</v>
      </c>
      <c r="N132" s="10">
        <v>40000</v>
      </c>
      <c r="O132" s="7" t="s">
        <v>69</v>
      </c>
      <c r="P132" s="7" t="s">
        <v>89</v>
      </c>
      <c r="Q132" s="108" t="s">
        <v>116</v>
      </c>
      <c r="R132" s="111">
        <v>0</v>
      </c>
    </row>
    <row r="133" spans="1:18" s="8" customFormat="1" ht="122.25">
      <c r="A133" s="6">
        <v>11</v>
      </c>
      <c r="B133" s="128" t="s">
        <v>82</v>
      </c>
      <c r="C133" s="17" t="s">
        <v>80</v>
      </c>
      <c r="D133" s="17" t="s">
        <v>83</v>
      </c>
      <c r="E133" s="154" t="s">
        <v>240</v>
      </c>
      <c r="F133" s="204" t="s">
        <v>631</v>
      </c>
      <c r="G133" s="155" t="s">
        <v>241</v>
      </c>
      <c r="H133" s="205" t="s">
        <v>571</v>
      </c>
      <c r="I133" s="292" t="s">
        <v>3</v>
      </c>
      <c r="J133" s="132">
        <v>200</v>
      </c>
      <c r="K133" s="130" t="s">
        <v>29</v>
      </c>
      <c r="L133" s="126">
        <f>M133/J133</f>
        <v>35.71428571428571</v>
      </c>
      <c r="M133" s="10">
        <f>N133/1.12</f>
        <v>7142.857142857142</v>
      </c>
      <c r="N133" s="10">
        <v>8000</v>
      </c>
      <c r="O133" s="7" t="s">
        <v>68</v>
      </c>
      <c r="P133" s="7" t="s">
        <v>89</v>
      </c>
      <c r="Q133" s="15" t="s">
        <v>654</v>
      </c>
      <c r="R133" s="16">
        <v>0</v>
      </c>
    </row>
    <row r="134" spans="1:18" s="8" customFormat="1" ht="243.75">
      <c r="A134" s="6">
        <v>12</v>
      </c>
      <c r="B134" s="128" t="s">
        <v>82</v>
      </c>
      <c r="C134" s="17" t="s">
        <v>80</v>
      </c>
      <c r="D134" s="17" t="s">
        <v>83</v>
      </c>
      <c r="E134" s="154" t="s">
        <v>242</v>
      </c>
      <c r="F134" s="155" t="s">
        <v>243</v>
      </c>
      <c r="G134" s="155" t="s">
        <v>244</v>
      </c>
      <c r="H134" s="205" t="s">
        <v>572</v>
      </c>
      <c r="I134" s="164" t="s">
        <v>3</v>
      </c>
      <c r="J134" s="132">
        <v>420</v>
      </c>
      <c r="K134" s="130" t="s">
        <v>29</v>
      </c>
      <c r="L134" s="126">
        <f aca="true" t="shared" si="8" ref="L134:L197">M134/J134</f>
        <v>281.24999999999994</v>
      </c>
      <c r="M134" s="136">
        <f aca="true" t="shared" si="9" ref="M134:M197">N134/1.12</f>
        <v>118124.99999999999</v>
      </c>
      <c r="N134" s="10">
        <v>132300</v>
      </c>
      <c r="O134" s="7" t="s">
        <v>68</v>
      </c>
      <c r="P134" s="7" t="s">
        <v>89</v>
      </c>
      <c r="Q134" s="15" t="s">
        <v>654</v>
      </c>
      <c r="R134" s="16">
        <v>0</v>
      </c>
    </row>
    <row r="135" spans="1:18" s="8" customFormat="1" ht="203.25">
      <c r="A135" s="6">
        <v>13</v>
      </c>
      <c r="B135" s="128" t="s">
        <v>82</v>
      </c>
      <c r="C135" s="17" t="s">
        <v>80</v>
      </c>
      <c r="D135" s="17" t="s">
        <v>83</v>
      </c>
      <c r="E135" s="154" t="s">
        <v>200</v>
      </c>
      <c r="F135" s="155" t="s">
        <v>201</v>
      </c>
      <c r="G135" s="155" t="s">
        <v>202</v>
      </c>
      <c r="H135" s="205" t="s">
        <v>573</v>
      </c>
      <c r="I135" s="164" t="s">
        <v>3</v>
      </c>
      <c r="J135" s="132">
        <v>400</v>
      </c>
      <c r="K135" s="130" t="s">
        <v>29</v>
      </c>
      <c r="L135" s="126">
        <f t="shared" si="8"/>
        <v>31.249999999999996</v>
      </c>
      <c r="M135" s="136">
        <f t="shared" si="9"/>
        <v>12499.999999999998</v>
      </c>
      <c r="N135" s="10">
        <v>14000</v>
      </c>
      <c r="O135" s="7" t="s">
        <v>68</v>
      </c>
      <c r="P135" s="7" t="s">
        <v>89</v>
      </c>
      <c r="Q135" s="15" t="s">
        <v>654</v>
      </c>
      <c r="R135" s="16">
        <v>0</v>
      </c>
    </row>
    <row r="136" spans="1:18" s="8" customFormat="1" ht="113.25" customHeight="1">
      <c r="A136" s="6">
        <v>14</v>
      </c>
      <c r="B136" s="128" t="s">
        <v>82</v>
      </c>
      <c r="C136" s="17" t="s">
        <v>80</v>
      </c>
      <c r="D136" s="17" t="s">
        <v>83</v>
      </c>
      <c r="E136" s="142" t="s">
        <v>200</v>
      </c>
      <c r="F136" s="153" t="s">
        <v>201</v>
      </c>
      <c r="G136" s="153" t="s">
        <v>202</v>
      </c>
      <c r="H136" s="150" t="s">
        <v>574</v>
      </c>
      <c r="I136" s="293" t="s">
        <v>3</v>
      </c>
      <c r="J136" s="132">
        <v>100</v>
      </c>
      <c r="K136" s="130" t="s">
        <v>29</v>
      </c>
      <c r="L136" s="126">
        <f t="shared" si="8"/>
        <v>49.107142857142854</v>
      </c>
      <c r="M136" s="136">
        <f t="shared" si="9"/>
        <v>4910.714285714285</v>
      </c>
      <c r="N136" s="10">
        <v>5500</v>
      </c>
      <c r="O136" s="7" t="s">
        <v>68</v>
      </c>
      <c r="P136" s="7" t="s">
        <v>89</v>
      </c>
      <c r="Q136" s="15" t="s">
        <v>654</v>
      </c>
      <c r="R136" s="16">
        <v>0</v>
      </c>
    </row>
    <row r="137" spans="1:18" s="8" customFormat="1" ht="81.75">
      <c r="A137" s="6">
        <v>15</v>
      </c>
      <c r="B137" s="128" t="s">
        <v>82</v>
      </c>
      <c r="C137" s="17" t="s">
        <v>80</v>
      </c>
      <c r="D137" s="17" t="s">
        <v>83</v>
      </c>
      <c r="E137" s="154" t="s">
        <v>203</v>
      </c>
      <c r="F137" s="155" t="s">
        <v>204</v>
      </c>
      <c r="G137" s="155" t="s">
        <v>205</v>
      </c>
      <c r="H137" s="205" t="s">
        <v>575</v>
      </c>
      <c r="I137" s="157" t="s">
        <v>3</v>
      </c>
      <c r="J137" s="132">
        <v>4000</v>
      </c>
      <c r="K137" s="130" t="s">
        <v>29</v>
      </c>
      <c r="L137" s="126">
        <f t="shared" si="8"/>
        <v>8.928571428571427</v>
      </c>
      <c r="M137" s="136">
        <f t="shared" si="9"/>
        <v>35714.28571428571</v>
      </c>
      <c r="N137" s="10">
        <v>40000</v>
      </c>
      <c r="O137" s="7" t="s">
        <v>68</v>
      </c>
      <c r="P137" s="7" t="s">
        <v>89</v>
      </c>
      <c r="Q137" s="15" t="s">
        <v>654</v>
      </c>
      <c r="R137" s="16">
        <v>0</v>
      </c>
    </row>
    <row r="138" spans="1:18" s="8" customFormat="1" ht="96.75" customHeight="1">
      <c r="A138" s="6">
        <v>16</v>
      </c>
      <c r="B138" s="128" t="s">
        <v>82</v>
      </c>
      <c r="C138" s="17" t="s">
        <v>80</v>
      </c>
      <c r="D138" s="17" t="s">
        <v>83</v>
      </c>
      <c r="E138" s="154" t="s">
        <v>206</v>
      </c>
      <c r="F138" s="155" t="s">
        <v>207</v>
      </c>
      <c r="G138" s="155" t="s">
        <v>208</v>
      </c>
      <c r="H138" s="205" t="s">
        <v>576</v>
      </c>
      <c r="I138" s="292" t="s">
        <v>3</v>
      </c>
      <c r="J138" s="132">
        <v>24</v>
      </c>
      <c r="K138" s="130" t="s">
        <v>29</v>
      </c>
      <c r="L138" s="126">
        <f t="shared" si="8"/>
        <v>232.1428571428571</v>
      </c>
      <c r="M138" s="136">
        <f t="shared" si="9"/>
        <v>5571.428571428571</v>
      </c>
      <c r="N138" s="10">
        <v>6240</v>
      </c>
      <c r="O138" s="7" t="s">
        <v>68</v>
      </c>
      <c r="P138" s="7" t="s">
        <v>89</v>
      </c>
      <c r="Q138" s="15" t="s">
        <v>654</v>
      </c>
      <c r="R138" s="16">
        <v>0</v>
      </c>
    </row>
    <row r="139" spans="1:18" s="8" customFormat="1" ht="104.25" customHeight="1">
      <c r="A139" s="6">
        <v>17</v>
      </c>
      <c r="B139" s="128" t="s">
        <v>82</v>
      </c>
      <c r="C139" s="17" t="s">
        <v>80</v>
      </c>
      <c r="D139" s="17" t="s">
        <v>83</v>
      </c>
      <c r="E139" s="154" t="s">
        <v>206</v>
      </c>
      <c r="F139" s="155" t="s">
        <v>207</v>
      </c>
      <c r="G139" s="155" t="s">
        <v>208</v>
      </c>
      <c r="H139" s="205" t="s">
        <v>577</v>
      </c>
      <c r="I139" s="164" t="s">
        <v>3</v>
      </c>
      <c r="J139" s="132">
        <v>26</v>
      </c>
      <c r="K139" s="130" t="s">
        <v>29</v>
      </c>
      <c r="L139" s="126">
        <f t="shared" si="8"/>
        <v>196.42857142857142</v>
      </c>
      <c r="M139" s="136">
        <f t="shared" si="9"/>
        <v>5107.142857142857</v>
      </c>
      <c r="N139" s="10">
        <v>5720</v>
      </c>
      <c r="O139" s="7" t="s">
        <v>68</v>
      </c>
      <c r="P139" s="7" t="s">
        <v>89</v>
      </c>
      <c r="Q139" s="15" t="s">
        <v>654</v>
      </c>
      <c r="R139" s="16">
        <v>0</v>
      </c>
    </row>
    <row r="140" spans="1:18" s="8" customFormat="1" ht="84.75" customHeight="1">
      <c r="A140" s="6">
        <v>18</v>
      </c>
      <c r="B140" s="128" t="s">
        <v>82</v>
      </c>
      <c r="C140" s="17" t="s">
        <v>80</v>
      </c>
      <c r="D140" s="17" t="s">
        <v>83</v>
      </c>
      <c r="E140" s="154" t="s">
        <v>206</v>
      </c>
      <c r="F140" s="155" t="s">
        <v>207</v>
      </c>
      <c r="G140" s="155" t="s">
        <v>208</v>
      </c>
      <c r="H140" s="205" t="s">
        <v>578</v>
      </c>
      <c r="I140" s="164" t="s">
        <v>3</v>
      </c>
      <c r="J140" s="132">
        <v>1</v>
      </c>
      <c r="K140" s="130" t="s">
        <v>29</v>
      </c>
      <c r="L140" s="126">
        <f t="shared" si="8"/>
        <v>3678.5714285714284</v>
      </c>
      <c r="M140" s="136">
        <f t="shared" si="9"/>
        <v>3678.5714285714284</v>
      </c>
      <c r="N140" s="10">
        <v>4120</v>
      </c>
      <c r="O140" s="7" t="s">
        <v>68</v>
      </c>
      <c r="P140" s="7" t="s">
        <v>89</v>
      </c>
      <c r="Q140" s="15" t="s">
        <v>654</v>
      </c>
      <c r="R140" s="16">
        <v>0</v>
      </c>
    </row>
    <row r="141" spans="1:18" s="8" customFormat="1" ht="79.5" customHeight="1">
      <c r="A141" s="6">
        <v>19</v>
      </c>
      <c r="B141" s="128" t="s">
        <v>82</v>
      </c>
      <c r="C141" s="17" t="s">
        <v>80</v>
      </c>
      <c r="D141" s="17" t="s">
        <v>83</v>
      </c>
      <c r="E141" s="154" t="s">
        <v>209</v>
      </c>
      <c r="F141" s="155" t="s">
        <v>210</v>
      </c>
      <c r="G141" s="155" t="s">
        <v>211</v>
      </c>
      <c r="H141" s="205" t="s">
        <v>211</v>
      </c>
      <c r="I141" s="164" t="s">
        <v>3</v>
      </c>
      <c r="J141" s="132">
        <v>10</v>
      </c>
      <c r="K141" s="130" t="s">
        <v>29</v>
      </c>
      <c r="L141" s="126">
        <f t="shared" si="8"/>
        <v>66.96428571428571</v>
      </c>
      <c r="M141" s="136">
        <f t="shared" si="9"/>
        <v>669.6428571428571</v>
      </c>
      <c r="N141" s="10">
        <v>750</v>
      </c>
      <c r="O141" s="7" t="s">
        <v>68</v>
      </c>
      <c r="P141" s="7" t="s">
        <v>89</v>
      </c>
      <c r="Q141" s="15" t="s">
        <v>654</v>
      </c>
      <c r="R141" s="16">
        <v>0</v>
      </c>
    </row>
    <row r="142" spans="1:18" s="8" customFormat="1" ht="68.25">
      <c r="A142" s="6">
        <v>20</v>
      </c>
      <c r="B142" s="128" t="s">
        <v>82</v>
      </c>
      <c r="C142" s="17" t="s">
        <v>80</v>
      </c>
      <c r="D142" s="17" t="s">
        <v>83</v>
      </c>
      <c r="E142" s="154" t="s">
        <v>212</v>
      </c>
      <c r="F142" s="155" t="s">
        <v>213</v>
      </c>
      <c r="G142" s="155" t="s">
        <v>214</v>
      </c>
      <c r="H142" s="205" t="s">
        <v>579</v>
      </c>
      <c r="I142" s="164" t="s">
        <v>3</v>
      </c>
      <c r="J142" s="132">
        <v>150</v>
      </c>
      <c r="K142" s="130" t="s">
        <v>29</v>
      </c>
      <c r="L142" s="126">
        <f t="shared" si="8"/>
        <v>35.714285714285715</v>
      </c>
      <c r="M142" s="136">
        <f t="shared" si="9"/>
        <v>5357.142857142857</v>
      </c>
      <c r="N142" s="10">
        <v>6000</v>
      </c>
      <c r="O142" s="7" t="s">
        <v>68</v>
      </c>
      <c r="P142" s="7" t="s">
        <v>89</v>
      </c>
      <c r="Q142" s="15" t="s">
        <v>654</v>
      </c>
      <c r="R142" s="16">
        <v>0</v>
      </c>
    </row>
    <row r="143" spans="1:18" s="8" customFormat="1" ht="68.25">
      <c r="A143" s="6">
        <v>21</v>
      </c>
      <c r="B143" s="128" t="s">
        <v>82</v>
      </c>
      <c r="C143" s="17" t="s">
        <v>80</v>
      </c>
      <c r="D143" s="17" t="s">
        <v>83</v>
      </c>
      <c r="E143" s="154" t="s">
        <v>215</v>
      </c>
      <c r="F143" s="155" t="s">
        <v>213</v>
      </c>
      <c r="G143" s="155" t="s">
        <v>214</v>
      </c>
      <c r="H143" s="205" t="s">
        <v>580</v>
      </c>
      <c r="I143" s="164" t="s">
        <v>3</v>
      </c>
      <c r="J143" s="132">
        <v>250</v>
      </c>
      <c r="K143" s="130" t="s">
        <v>29</v>
      </c>
      <c r="L143" s="126">
        <f t="shared" si="8"/>
        <v>53.57142857142856</v>
      </c>
      <c r="M143" s="136">
        <f t="shared" si="9"/>
        <v>13392.857142857141</v>
      </c>
      <c r="N143" s="10">
        <v>15000</v>
      </c>
      <c r="O143" s="7" t="s">
        <v>68</v>
      </c>
      <c r="P143" s="7" t="s">
        <v>89</v>
      </c>
      <c r="Q143" s="15" t="s">
        <v>654</v>
      </c>
      <c r="R143" s="16">
        <v>0</v>
      </c>
    </row>
    <row r="144" spans="1:18" s="8" customFormat="1" ht="81.75">
      <c r="A144" s="6">
        <v>22</v>
      </c>
      <c r="B144" s="128" t="s">
        <v>82</v>
      </c>
      <c r="C144" s="17" t="s">
        <v>80</v>
      </c>
      <c r="D144" s="17" t="s">
        <v>83</v>
      </c>
      <c r="E144" s="154" t="s">
        <v>216</v>
      </c>
      <c r="F144" s="155" t="s">
        <v>213</v>
      </c>
      <c r="G144" s="155" t="s">
        <v>214</v>
      </c>
      <c r="H144" s="205" t="s">
        <v>581</v>
      </c>
      <c r="I144" s="164" t="s">
        <v>3</v>
      </c>
      <c r="J144" s="132">
        <v>10</v>
      </c>
      <c r="K144" s="130" t="s">
        <v>29</v>
      </c>
      <c r="L144" s="126">
        <f t="shared" si="8"/>
        <v>267.85714285714283</v>
      </c>
      <c r="M144" s="136">
        <f t="shared" si="9"/>
        <v>2678.5714285714284</v>
      </c>
      <c r="N144" s="10">
        <v>3000</v>
      </c>
      <c r="O144" s="7" t="s">
        <v>68</v>
      </c>
      <c r="P144" s="7" t="s">
        <v>89</v>
      </c>
      <c r="Q144" s="15" t="s">
        <v>654</v>
      </c>
      <c r="R144" s="16">
        <v>0</v>
      </c>
    </row>
    <row r="145" spans="1:18" s="8" customFormat="1" ht="45">
      <c r="A145" s="6">
        <v>23</v>
      </c>
      <c r="B145" s="128" t="s">
        <v>82</v>
      </c>
      <c r="C145" s="17" t="s">
        <v>80</v>
      </c>
      <c r="D145" s="17" t="s">
        <v>83</v>
      </c>
      <c r="E145" s="154" t="s">
        <v>218</v>
      </c>
      <c r="F145" s="155" t="s">
        <v>217</v>
      </c>
      <c r="G145" s="155" t="s">
        <v>219</v>
      </c>
      <c r="H145" s="205" t="s">
        <v>582</v>
      </c>
      <c r="I145" s="164" t="s">
        <v>3</v>
      </c>
      <c r="J145" s="132">
        <v>125</v>
      </c>
      <c r="K145" s="130" t="s">
        <v>29</v>
      </c>
      <c r="L145" s="126">
        <f t="shared" si="8"/>
        <v>35.71428571428571</v>
      </c>
      <c r="M145" s="136">
        <f t="shared" si="9"/>
        <v>4464.285714285714</v>
      </c>
      <c r="N145" s="10">
        <v>5000</v>
      </c>
      <c r="O145" s="7" t="s">
        <v>68</v>
      </c>
      <c r="P145" s="7" t="s">
        <v>89</v>
      </c>
      <c r="Q145" s="15" t="s">
        <v>654</v>
      </c>
      <c r="R145" s="16">
        <v>0</v>
      </c>
    </row>
    <row r="146" spans="1:18" s="8" customFormat="1" ht="81.75">
      <c r="A146" s="6">
        <v>24</v>
      </c>
      <c r="B146" s="128" t="s">
        <v>82</v>
      </c>
      <c r="C146" s="17" t="s">
        <v>80</v>
      </c>
      <c r="D146" s="17" t="s">
        <v>83</v>
      </c>
      <c r="E146" s="154" t="s">
        <v>677</v>
      </c>
      <c r="F146" s="155" t="s">
        <v>678</v>
      </c>
      <c r="G146" s="155" t="s">
        <v>679</v>
      </c>
      <c r="H146" s="205" t="s">
        <v>676</v>
      </c>
      <c r="I146" s="164" t="s">
        <v>3</v>
      </c>
      <c r="J146" s="132">
        <v>145</v>
      </c>
      <c r="K146" s="130" t="s">
        <v>29</v>
      </c>
      <c r="L146" s="126">
        <f t="shared" si="8"/>
        <v>49.107142857142854</v>
      </c>
      <c r="M146" s="136">
        <f t="shared" si="9"/>
        <v>7120.535714285714</v>
      </c>
      <c r="N146" s="10">
        <v>7975</v>
      </c>
      <c r="O146" s="7" t="s">
        <v>68</v>
      </c>
      <c r="P146" s="7" t="s">
        <v>89</v>
      </c>
      <c r="Q146" s="15" t="s">
        <v>654</v>
      </c>
      <c r="R146" s="16">
        <v>0</v>
      </c>
    </row>
    <row r="147" spans="1:18" s="8" customFormat="1" ht="67.5">
      <c r="A147" s="6">
        <v>25</v>
      </c>
      <c r="B147" s="128" t="s">
        <v>82</v>
      </c>
      <c r="C147" s="17" t="s">
        <v>80</v>
      </c>
      <c r="D147" s="17" t="s">
        <v>83</v>
      </c>
      <c r="E147" s="154" t="s">
        <v>681</v>
      </c>
      <c r="F147" s="155" t="s">
        <v>682</v>
      </c>
      <c r="G147" s="155" t="s">
        <v>683</v>
      </c>
      <c r="H147" s="203" t="s">
        <v>680</v>
      </c>
      <c r="I147" s="293" t="s">
        <v>3</v>
      </c>
      <c r="J147" s="132">
        <v>50</v>
      </c>
      <c r="K147" s="130" t="s">
        <v>29</v>
      </c>
      <c r="L147" s="126">
        <f t="shared" si="8"/>
        <v>142.85714285714283</v>
      </c>
      <c r="M147" s="136">
        <f t="shared" si="9"/>
        <v>7142.857142857142</v>
      </c>
      <c r="N147" s="10">
        <v>8000</v>
      </c>
      <c r="O147" s="7" t="s">
        <v>68</v>
      </c>
      <c r="P147" s="7" t="s">
        <v>89</v>
      </c>
      <c r="Q147" s="15" t="s">
        <v>654</v>
      </c>
      <c r="R147" s="16">
        <v>0</v>
      </c>
    </row>
    <row r="148" spans="1:18" s="8" customFormat="1" ht="45">
      <c r="A148" s="6">
        <v>26</v>
      </c>
      <c r="B148" s="128" t="s">
        <v>82</v>
      </c>
      <c r="C148" s="17" t="s">
        <v>80</v>
      </c>
      <c r="D148" s="17" t="s">
        <v>83</v>
      </c>
      <c r="E148" s="260" t="s">
        <v>220</v>
      </c>
      <c r="F148" s="155" t="s">
        <v>221</v>
      </c>
      <c r="G148" s="155" t="s">
        <v>222</v>
      </c>
      <c r="H148" s="203" t="s">
        <v>583</v>
      </c>
      <c r="I148" s="157" t="s">
        <v>3</v>
      </c>
      <c r="J148" s="132">
        <v>1000</v>
      </c>
      <c r="K148" s="130" t="s">
        <v>29</v>
      </c>
      <c r="L148" s="126">
        <f t="shared" si="8"/>
        <v>16.964285714285715</v>
      </c>
      <c r="M148" s="136">
        <f t="shared" si="9"/>
        <v>16964.285714285714</v>
      </c>
      <c r="N148" s="10">
        <v>19000</v>
      </c>
      <c r="O148" s="7" t="s">
        <v>68</v>
      </c>
      <c r="P148" s="7" t="s">
        <v>89</v>
      </c>
      <c r="Q148" s="15" t="s">
        <v>654</v>
      </c>
      <c r="R148" s="16">
        <v>0</v>
      </c>
    </row>
    <row r="149" spans="1:18" s="8" customFormat="1" ht="45">
      <c r="A149" s="6">
        <v>27</v>
      </c>
      <c r="B149" s="128" t="s">
        <v>82</v>
      </c>
      <c r="C149" s="17" t="s">
        <v>80</v>
      </c>
      <c r="D149" s="17" t="s">
        <v>83</v>
      </c>
      <c r="E149" s="260" t="s">
        <v>223</v>
      </c>
      <c r="F149" s="155" t="s">
        <v>224</v>
      </c>
      <c r="G149" s="155" t="s">
        <v>225</v>
      </c>
      <c r="H149" s="203" t="s">
        <v>584</v>
      </c>
      <c r="I149" s="157" t="s">
        <v>3</v>
      </c>
      <c r="J149" s="132">
        <v>500</v>
      </c>
      <c r="K149" s="130" t="s">
        <v>29</v>
      </c>
      <c r="L149" s="126">
        <f t="shared" si="8"/>
        <v>5.357142857142857</v>
      </c>
      <c r="M149" s="136">
        <f t="shared" si="9"/>
        <v>2678.5714285714284</v>
      </c>
      <c r="N149" s="10">
        <v>3000</v>
      </c>
      <c r="O149" s="7" t="s">
        <v>68</v>
      </c>
      <c r="P149" s="7" t="s">
        <v>89</v>
      </c>
      <c r="Q149" s="15" t="s">
        <v>654</v>
      </c>
      <c r="R149" s="16">
        <v>0</v>
      </c>
    </row>
    <row r="150" spans="1:18" s="8" customFormat="1" ht="45">
      <c r="A150" s="6">
        <v>28</v>
      </c>
      <c r="B150" s="128" t="s">
        <v>82</v>
      </c>
      <c r="C150" s="17" t="s">
        <v>80</v>
      </c>
      <c r="D150" s="17" t="s">
        <v>83</v>
      </c>
      <c r="E150" s="294" t="s">
        <v>223</v>
      </c>
      <c r="F150" s="156" t="s">
        <v>566</v>
      </c>
      <c r="G150" s="156" t="s">
        <v>567</v>
      </c>
      <c r="H150" s="203" t="s">
        <v>567</v>
      </c>
      <c r="I150" s="157" t="s">
        <v>3</v>
      </c>
      <c r="J150" s="132">
        <v>1300</v>
      </c>
      <c r="K150" s="130" t="s">
        <v>29</v>
      </c>
      <c r="L150" s="126">
        <f t="shared" si="8"/>
        <v>8.928571428571429</v>
      </c>
      <c r="M150" s="136">
        <f t="shared" si="9"/>
        <v>11607.142857142857</v>
      </c>
      <c r="N150" s="10">
        <v>13000</v>
      </c>
      <c r="O150" s="7" t="s">
        <v>68</v>
      </c>
      <c r="P150" s="7" t="s">
        <v>89</v>
      </c>
      <c r="Q150" s="15" t="s">
        <v>654</v>
      </c>
      <c r="R150" s="16">
        <v>0</v>
      </c>
    </row>
    <row r="151" spans="1:18" s="8" customFormat="1" ht="45">
      <c r="A151" s="6">
        <v>29</v>
      </c>
      <c r="B151" s="128" t="s">
        <v>82</v>
      </c>
      <c r="C151" s="17" t="s">
        <v>80</v>
      </c>
      <c r="D151" s="17" t="s">
        <v>83</v>
      </c>
      <c r="E151" s="260" t="s">
        <v>229</v>
      </c>
      <c r="F151" s="206" t="s">
        <v>227</v>
      </c>
      <c r="G151" s="155" t="s">
        <v>230</v>
      </c>
      <c r="H151" s="203" t="s">
        <v>585</v>
      </c>
      <c r="I151" s="157" t="s">
        <v>3</v>
      </c>
      <c r="J151" s="132">
        <v>30</v>
      </c>
      <c r="K151" s="130" t="s">
        <v>29</v>
      </c>
      <c r="L151" s="126">
        <f t="shared" si="8"/>
        <v>80.35714285714285</v>
      </c>
      <c r="M151" s="136">
        <f t="shared" si="9"/>
        <v>2410.7142857142853</v>
      </c>
      <c r="N151" s="10">
        <v>2700</v>
      </c>
      <c r="O151" s="7" t="s">
        <v>68</v>
      </c>
      <c r="P151" s="7" t="s">
        <v>89</v>
      </c>
      <c r="Q151" s="15" t="s">
        <v>654</v>
      </c>
      <c r="R151" s="16">
        <v>0</v>
      </c>
    </row>
    <row r="152" spans="1:18" s="8" customFormat="1" ht="45">
      <c r="A152" s="6">
        <v>30</v>
      </c>
      <c r="B152" s="128" t="s">
        <v>82</v>
      </c>
      <c r="C152" s="17" t="s">
        <v>80</v>
      </c>
      <c r="D152" s="17" t="s">
        <v>83</v>
      </c>
      <c r="E152" s="260" t="s">
        <v>226</v>
      </c>
      <c r="F152" s="155" t="s">
        <v>227</v>
      </c>
      <c r="G152" s="155" t="s">
        <v>228</v>
      </c>
      <c r="H152" s="203" t="s">
        <v>586</v>
      </c>
      <c r="I152" s="157" t="s">
        <v>3</v>
      </c>
      <c r="J152" s="132">
        <v>10</v>
      </c>
      <c r="K152" s="130" t="s">
        <v>29</v>
      </c>
      <c r="L152" s="126">
        <f t="shared" si="8"/>
        <v>157.14285714285714</v>
      </c>
      <c r="M152" s="136">
        <f t="shared" si="9"/>
        <v>1571.4285714285713</v>
      </c>
      <c r="N152" s="10">
        <v>1760</v>
      </c>
      <c r="O152" s="7" t="s">
        <v>68</v>
      </c>
      <c r="P152" s="7" t="s">
        <v>89</v>
      </c>
      <c r="Q152" s="15" t="s">
        <v>654</v>
      </c>
      <c r="R152" s="16">
        <v>0</v>
      </c>
    </row>
    <row r="153" spans="1:18" s="8" customFormat="1" ht="45">
      <c r="A153" s="6">
        <v>31</v>
      </c>
      <c r="B153" s="128" t="s">
        <v>82</v>
      </c>
      <c r="C153" s="17" t="s">
        <v>80</v>
      </c>
      <c r="D153" s="17" t="s">
        <v>83</v>
      </c>
      <c r="E153" s="260" t="s">
        <v>231</v>
      </c>
      <c r="F153" s="155" t="s">
        <v>227</v>
      </c>
      <c r="G153" s="155" t="s">
        <v>232</v>
      </c>
      <c r="H153" s="203" t="s">
        <v>587</v>
      </c>
      <c r="I153" s="157" t="s">
        <v>3</v>
      </c>
      <c r="J153" s="132">
        <v>10</v>
      </c>
      <c r="K153" s="130" t="s">
        <v>29</v>
      </c>
      <c r="L153" s="126">
        <f t="shared" si="8"/>
        <v>187.49999999999997</v>
      </c>
      <c r="M153" s="136">
        <f t="shared" si="9"/>
        <v>1874.9999999999998</v>
      </c>
      <c r="N153" s="10">
        <v>2100</v>
      </c>
      <c r="O153" s="7" t="s">
        <v>68</v>
      </c>
      <c r="P153" s="7" t="s">
        <v>89</v>
      </c>
      <c r="Q153" s="15" t="s">
        <v>654</v>
      </c>
      <c r="R153" s="16">
        <v>0</v>
      </c>
    </row>
    <row r="154" spans="1:18" s="8" customFormat="1" ht="45">
      <c r="A154" s="6">
        <v>32</v>
      </c>
      <c r="B154" s="128" t="s">
        <v>82</v>
      </c>
      <c r="C154" s="17" t="s">
        <v>80</v>
      </c>
      <c r="D154" s="17" t="s">
        <v>83</v>
      </c>
      <c r="E154" s="260" t="s">
        <v>231</v>
      </c>
      <c r="F154" s="155" t="s">
        <v>227</v>
      </c>
      <c r="G154" s="203" t="s">
        <v>588</v>
      </c>
      <c r="H154" s="203" t="s">
        <v>588</v>
      </c>
      <c r="I154" s="157" t="s">
        <v>3</v>
      </c>
      <c r="J154" s="132">
        <v>20</v>
      </c>
      <c r="K154" s="130" t="s">
        <v>29</v>
      </c>
      <c r="L154" s="126">
        <f t="shared" si="8"/>
        <v>49.10714285714285</v>
      </c>
      <c r="M154" s="136">
        <f t="shared" si="9"/>
        <v>982.142857142857</v>
      </c>
      <c r="N154" s="10">
        <v>1100</v>
      </c>
      <c r="O154" s="7" t="s">
        <v>68</v>
      </c>
      <c r="P154" s="7" t="s">
        <v>89</v>
      </c>
      <c r="Q154" s="15" t="s">
        <v>654</v>
      </c>
      <c r="R154" s="16">
        <v>0</v>
      </c>
    </row>
    <row r="155" spans="1:18" s="8" customFormat="1" ht="54">
      <c r="A155" s="6">
        <v>33</v>
      </c>
      <c r="B155" s="128" t="s">
        <v>82</v>
      </c>
      <c r="C155" s="17" t="s">
        <v>80</v>
      </c>
      <c r="D155" s="17" t="s">
        <v>83</v>
      </c>
      <c r="E155" s="260" t="s">
        <v>231</v>
      </c>
      <c r="F155" s="155" t="s">
        <v>227</v>
      </c>
      <c r="G155" s="203" t="s">
        <v>589</v>
      </c>
      <c r="H155" s="203" t="s">
        <v>589</v>
      </c>
      <c r="I155" s="157" t="s">
        <v>3</v>
      </c>
      <c r="J155" s="132">
        <v>15</v>
      </c>
      <c r="K155" s="130" t="s">
        <v>29</v>
      </c>
      <c r="L155" s="126">
        <f>M155/J155</f>
        <v>187.49999999999997</v>
      </c>
      <c r="M155" s="136">
        <f t="shared" si="9"/>
        <v>2812.4999999999995</v>
      </c>
      <c r="N155" s="10">
        <v>3150</v>
      </c>
      <c r="O155" s="7" t="s">
        <v>68</v>
      </c>
      <c r="P155" s="7" t="s">
        <v>89</v>
      </c>
      <c r="Q155" s="15" t="s">
        <v>654</v>
      </c>
      <c r="R155" s="16">
        <v>0</v>
      </c>
    </row>
    <row r="156" spans="1:18" s="8" customFormat="1" ht="45">
      <c r="A156" s="6">
        <v>34</v>
      </c>
      <c r="B156" s="128" t="s">
        <v>82</v>
      </c>
      <c r="C156" s="17" t="s">
        <v>80</v>
      </c>
      <c r="D156" s="17" t="s">
        <v>83</v>
      </c>
      <c r="E156" s="260" t="s">
        <v>231</v>
      </c>
      <c r="F156" s="155" t="s">
        <v>568</v>
      </c>
      <c r="G156" s="203" t="s">
        <v>590</v>
      </c>
      <c r="H156" s="203" t="s">
        <v>590</v>
      </c>
      <c r="I156" s="157" t="s">
        <v>3</v>
      </c>
      <c r="J156" s="132">
        <v>5</v>
      </c>
      <c r="K156" s="130" t="s">
        <v>29</v>
      </c>
      <c r="L156" s="126">
        <f>M156/J156</f>
        <v>325.8928571428571</v>
      </c>
      <c r="M156" s="136">
        <f t="shared" si="9"/>
        <v>1629.4642857142856</v>
      </c>
      <c r="N156" s="10">
        <v>1825</v>
      </c>
      <c r="O156" s="7" t="s">
        <v>68</v>
      </c>
      <c r="P156" s="7" t="s">
        <v>89</v>
      </c>
      <c r="Q156" s="15" t="s">
        <v>654</v>
      </c>
      <c r="R156" s="16">
        <v>0</v>
      </c>
    </row>
    <row r="157" spans="1:18" s="8" customFormat="1" ht="67.5">
      <c r="A157" s="6">
        <v>35</v>
      </c>
      <c r="B157" s="128" t="s">
        <v>82</v>
      </c>
      <c r="C157" s="17" t="s">
        <v>80</v>
      </c>
      <c r="D157" s="17" t="s">
        <v>83</v>
      </c>
      <c r="E157" s="260" t="s">
        <v>416</v>
      </c>
      <c r="F157" s="206" t="s">
        <v>569</v>
      </c>
      <c r="G157" s="155" t="s">
        <v>417</v>
      </c>
      <c r="H157" s="203" t="s">
        <v>591</v>
      </c>
      <c r="I157" s="157" t="s">
        <v>3</v>
      </c>
      <c r="J157" s="132">
        <v>32</v>
      </c>
      <c r="K157" s="130" t="s">
        <v>29</v>
      </c>
      <c r="L157" s="126">
        <f t="shared" si="8"/>
        <v>535.7142857142857</v>
      </c>
      <c r="M157" s="136">
        <f t="shared" si="9"/>
        <v>17142.85714285714</v>
      </c>
      <c r="N157" s="10">
        <v>19200</v>
      </c>
      <c r="O157" s="7" t="s">
        <v>68</v>
      </c>
      <c r="P157" s="7" t="s">
        <v>89</v>
      </c>
      <c r="Q157" s="15" t="s">
        <v>654</v>
      </c>
      <c r="R157" s="16">
        <v>0</v>
      </c>
    </row>
    <row r="158" spans="1:18" s="8" customFormat="1" ht="78.75" customHeight="1">
      <c r="A158" s="6">
        <v>36</v>
      </c>
      <c r="B158" s="128" t="s">
        <v>82</v>
      </c>
      <c r="C158" s="17" t="s">
        <v>80</v>
      </c>
      <c r="D158" s="17" t="s">
        <v>83</v>
      </c>
      <c r="E158" s="154" t="s">
        <v>421</v>
      </c>
      <c r="F158" s="155" t="s">
        <v>570</v>
      </c>
      <c r="G158" s="155" t="s">
        <v>422</v>
      </c>
      <c r="H158" s="203" t="s">
        <v>592</v>
      </c>
      <c r="I158" s="157" t="s">
        <v>3</v>
      </c>
      <c r="J158" s="132">
        <v>5</v>
      </c>
      <c r="K158" s="130" t="s">
        <v>29</v>
      </c>
      <c r="L158" s="126">
        <f t="shared" si="8"/>
        <v>446.4285714285714</v>
      </c>
      <c r="M158" s="136">
        <f t="shared" si="9"/>
        <v>2232.142857142857</v>
      </c>
      <c r="N158" s="10">
        <v>2500</v>
      </c>
      <c r="O158" s="7" t="s">
        <v>68</v>
      </c>
      <c r="P158" s="7" t="s">
        <v>89</v>
      </c>
      <c r="Q158" s="15" t="s">
        <v>654</v>
      </c>
      <c r="R158" s="16">
        <v>0</v>
      </c>
    </row>
    <row r="159" spans="1:18" s="8" customFormat="1" ht="101.25" customHeight="1">
      <c r="A159" s="6">
        <v>37</v>
      </c>
      <c r="B159" s="128" t="s">
        <v>82</v>
      </c>
      <c r="C159" s="17" t="s">
        <v>80</v>
      </c>
      <c r="D159" s="17" t="s">
        <v>83</v>
      </c>
      <c r="E159" s="154" t="s">
        <v>188</v>
      </c>
      <c r="F159" s="155" t="s">
        <v>189</v>
      </c>
      <c r="G159" s="155" t="s">
        <v>190</v>
      </c>
      <c r="H159" s="203" t="s">
        <v>593</v>
      </c>
      <c r="I159" s="157" t="s">
        <v>3</v>
      </c>
      <c r="J159" s="132">
        <v>4</v>
      </c>
      <c r="K159" s="130" t="s">
        <v>29</v>
      </c>
      <c r="L159" s="126">
        <f t="shared" si="8"/>
        <v>562.5</v>
      </c>
      <c r="M159" s="136">
        <f t="shared" si="9"/>
        <v>2250</v>
      </c>
      <c r="N159" s="10">
        <v>2520</v>
      </c>
      <c r="O159" s="7" t="s">
        <v>68</v>
      </c>
      <c r="P159" s="7" t="s">
        <v>89</v>
      </c>
      <c r="Q159" s="15" t="s">
        <v>654</v>
      </c>
      <c r="R159" s="16">
        <v>0</v>
      </c>
    </row>
    <row r="160" spans="1:18" s="8" customFormat="1" ht="409.5">
      <c r="A160" s="219">
        <v>38</v>
      </c>
      <c r="B160" s="220" t="s">
        <v>82</v>
      </c>
      <c r="C160" s="221" t="s">
        <v>80</v>
      </c>
      <c r="D160" s="221" t="s">
        <v>83</v>
      </c>
      <c r="E160" s="209" t="s">
        <v>188</v>
      </c>
      <c r="F160" s="204" t="s">
        <v>189</v>
      </c>
      <c r="G160" s="216" t="s">
        <v>594</v>
      </c>
      <c r="H160" s="216" t="s">
        <v>594</v>
      </c>
      <c r="I160" s="292" t="s">
        <v>3</v>
      </c>
      <c r="J160" s="295">
        <v>4</v>
      </c>
      <c r="K160" s="131" t="s">
        <v>29</v>
      </c>
      <c r="L160" s="296">
        <f t="shared" si="8"/>
        <v>3124.9999999999995</v>
      </c>
      <c r="M160" s="211">
        <f t="shared" si="9"/>
        <v>12499.999999999998</v>
      </c>
      <c r="N160" s="212">
        <v>14000</v>
      </c>
      <c r="O160" s="9" t="s">
        <v>68</v>
      </c>
      <c r="P160" s="9" t="s">
        <v>89</v>
      </c>
      <c r="Q160" s="297" t="s">
        <v>654</v>
      </c>
      <c r="R160" s="298">
        <v>0</v>
      </c>
    </row>
    <row r="161" spans="1:18" s="201" customFormat="1" ht="45">
      <c r="A161" s="6">
        <v>39</v>
      </c>
      <c r="B161" s="128" t="s">
        <v>82</v>
      </c>
      <c r="C161" s="17" t="s">
        <v>80</v>
      </c>
      <c r="D161" s="17" t="s">
        <v>83</v>
      </c>
      <c r="E161" s="154" t="s">
        <v>182</v>
      </c>
      <c r="F161" s="155" t="s">
        <v>183</v>
      </c>
      <c r="G161" s="155" t="s">
        <v>184</v>
      </c>
      <c r="H161" s="156" t="s">
        <v>595</v>
      </c>
      <c r="I161" s="164" t="s">
        <v>3</v>
      </c>
      <c r="J161" s="132">
        <v>10</v>
      </c>
      <c r="K161" s="130" t="s">
        <v>29</v>
      </c>
      <c r="L161" s="126">
        <f t="shared" si="8"/>
        <v>2196.4285714285716</v>
      </c>
      <c r="M161" s="136">
        <f t="shared" si="9"/>
        <v>21964.285714285714</v>
      </c>
      <c r="N161" s="10">
        <v>24600</v>
      </c>
      <c r="O161" s="7" t="s">
        <v>68</v>
      </c>
      <c r="P161" s="7" t="s">
        <v>89</v>
      </c>
      <c r="Q161" s="7" t="s">
        <v>654</v>
      </c>
      <c r="R161" s="16">
        <v>0</v>
      </c>
    </row>
    <row r="162" spans="1:18" s="201" customFormat="1" ht="180">
      <c r="A162" s="6">
        <v>40</v>
      </c>
      <c r="B162" s="128" t="s">
        <v>82</v>
      </c>
      <c r="C162" s="17" t="s">
        <v>80</v>
      </c>
      <c r="D162" s="17" t="s">
        <v>83</v>
      </c>
      <c r="E162" s="154" t="s">
        <v>185</v>
      </c>
      <c r="F162" s="155" t="s">
        <v>186</v>
      </c>
      <c r="G162" s="155" t="s">
        <v>187</v>
      </c>
      <c r="H162" s="156" t="s">
        <v>596</v>
      </c>
      <c r="I162" s="164" t="s">
        <v>3</v>
      </c>
      <c r="J162" s="132">
        <v>150</v>
      </c>
      <c r="K162" s="130" t="s">
        <v>30</v>
      </c>
      <c r="L162" s="126">
        <f t="shared" si="8"/>
        <v>42.85714285714285</v>
      </c>
      <c r="M162" s="136">
        <f t="shared" si="9"/>
        <v>6428.5714285714275</v>
      </c>
      <c r="N162" s="10">
        <v>7200</v>
      </c>
      <c r="O162" s="7" t="s">
        <v>68</v>
      </c>
      <c r="P162" s="7" t="s">
        <v>89</v>
      </c>
      <c r="Q162" s="7" t="s">
        <v>654</v>
      </c>
      <c r="R162" s="16">
        <v>0</v>
      </c>
    </row>
    <row r="163" spans="1:18" s="201" customFormat="1" ht="60">
      <c r="A163" s="6">
        <v>41</v>
      </c>
      <c r="B163" s="128" t="s">
        <v>82</v>
      </c>
      <c r="C163" s="17" t="s">
        <v>80</v>
      </c>
      <c r="D163" s="17" t="s">
        <v>83</v>
      </c>
      <c r="E163" s="154" t="s">
        <v>414</v>
      </c>
      <c r="F163" s="155" t="s">
        <v>246</v>
      </c>
      <c r="G163" s="171" t="s">
        <v>415</v>
      </c>
      <c r="H163" s="156" t="s">
        <v>597</v>
      </c>
      <c r="I163" s="164" t="s">
        <v>3</v>
      </c>
      <c r="J163" s="132">
        <v>10</v>
      </c>
      <c r="K163" s="130" t="s">
        <v>29</v>
      </c>
      <c r="L163" s="126">
        <f t="shared" si="8"/>
        <v>26.785714285714285</v>
      </c>
      <c r="M163" s="136">
        <f t="shared" si="9"/>
        <v>267.85714285714283</v>
      </c>
      <c r="N163" s="10">
        <v>300</v>
      </c>
      <c r="O163" s="7" t="s">
        <v>68</v>
      </c>
      <c r="P163" s="7" t="s">
        <v>89</v>
      </c>
      <c r="Q163" s="7" t="s">
        <v>654</v>
      </c>
      <c r="R163" s="16">
        <v>0</v>
      </c>
    </row>
    <row r="164" spans="1:18" s="201" customFormat="1" ht="61.5" customHeight="1">
      <c r="A164" s="6">
        <v>42</v>
      </c>
      <c r="B164" s="128" t="s">
        <v>82</v>
      </c>
      <c r="C164" s="17" t="s">
        <v>80</v>
      </c>
      <c r="D164" s="17" t="s">
        <v>83</v>
      </c>
      <c r="E164" s="154" t="s">
        <v>367</v>
      </c>
      <c r="F164" s="155" t="s">
        <v>358</v>
      </c>
      <c r="G164" s="171" t="s">
        <v>368</v>
      </c>
      <c r="H164" s="156" t="s">
        <v>633</v>
      </c>
      <c r="I164" s="164" t="s">
        <v>3</v>
      </c>
      <c r="J164" s="132">
        <v>400</v>
      </c>
      <c r="K164" s="130" t="s">
        <v>29</v>
      </c>
      <c r="L164" s="126">
        <f t="shared" si="8"/>
        <v>6.249999999999999</v>
      </c>
      <c r="M164" s="136">
        <f t="shared" si="9"/>
        <v>2499.9999999999995</v>
      </c>
      <c r="N164" s="10">
        <v>2800</v>
      </c>
      <c r="O164" s="7" t="s">
        <v>68</v>
      </c>
      <c r="P164" s="7" t="s">
        <v>89</v>
      </c>
      <c r="Q164" s="7" t="s">
        <v>654</v>
      </c>
      <c r="R164" s="16">
        <v>0</v>
      </c>
    </row>
    <row r="165" spans="1:18" s="201" customFormat="1" ht="90">
      <c r="A165" s="6">
        <v>43</v>
      </c>
      <c r="B165" s="128" t="s">
        <v>82</v>
      </c>
      <c r="C165" s="17" t="s">
        <v>80</v>
      </c>
      <c r="D165" s="17" t="s">
        <v>83</v>
      </c>
      <c r="E165" s="154" t="s">
        <v>357</v>
      </c>
      <c r="F165" s="155" t="s">
        <v>358</v>
      </c>
      <c r="G165" s="155" t="s">
        <v>359</v>
      </c>
      <c r="H165" s="156" t="s">
        <v>634</v>
      </c>
      <c r="I165" s="164" t="s">
        <v>3</v>
      </c>
      <c r="J165" s="132">
        <v>400</v>
      </c>
      <c r="K165" s="130" t="s">
        <v>29</v>
      </c>
      <c r="L165" s="126">
        <f t="shared" si="8"/>
        <v>13.392857142857142</v>
      </c>
      <c r="M165" s="136">
        <f t="shared" si="9"/>
        <v>5357.142857142857</v>
      </c>
      <c r="N165" s="10">
        <v>6000</v>
      </c>
      <c r="O165" s="7" t="s">
        <v>68</v>
      </c>
      <c r="P165" s="7" t="s">
        <v>89</v>
      </c>
      <c r="Q165" s="7" t="s">
        <v>654</v>
      </c>
      <c r="R165" s="16">
        <v>0</v>
      </c>
    </row>
    <row r="166" spans="1:18" s="8" customFormat="1" ht="90">
      <c r="A166" s="230">
        <v>44</v>
      </c>
      <c r="B166" s="231" t="s">
        <v>82</v>
      </c>
      <c r="C166" s="232" t="s">
        <v>80</v>
      </c>
      <c r="D166" s="232" t="s">
        <v>83</v>
      </c>
      <c r="E166" s="302" t="s">
        <v>360</v>
      </c>
      <c r="F166" s="206" t="s">
        <v>358</v>
      </c>
      <c r="G166" s="206" t="s">
        <v>361</v>
      </c>
      <c r="H166" s="303" t="s">
        <v>635</v>
      </c>
      <c r="I166" s="293" t="s">
        <v>3</v>
      </c>
      <c r="J166" s="299">
        <v>400</v>
      </c>
      <c r="K166" s="139" t="s">
        <v>29</v>
      </c>
      <c r="L166" s="300">
        <f t="shared" si="8"/>
        <v>17.857142857142854</v>
      </c>
      <c r="M166" s="276">
        <f t="shared" si="9"/>
        <v>7142.857142857142</v>
      </c>
      <c r="N166" s="253">
        <v>8000</v>
      </c>
      <c r="O166" s="15" t="s">
        <v>68</v>
      </c>
      <c r="P166" s="15" t="s">
        <v>89</v>
      </c>
      <c r="Q166" s="15" t="s">
        <v>654</v>
      </c>
      <c r="R166" s="301">
        <v>0</v>
      </c>
    </row>
    <row r="167" spans="1:18" s="8" customFormat="1" ht="90">
      <c r="A167" s="6">
        <v>45</v>
      </c>
      <c r="B167" s="128" t="s">
        <v>82</v>
      </c>
      <c r="C167" s="17" t="s">
        <v>80</v>
      </c>
      <c r="D167" s="17" t="s">
        <v>83</v>
      </c>
      <c r="E167" s="154" t="s">
        <v>360</v>
      </c>
      <c r="F167" s="155" t="s">
        <v>358</v>
      </c>
      <c r="G167" s="155" t="s">
        <v>361</v>
      </c>
      <c r="H167" s="156" t="s">
        <v>636</v>
      </c>
      <c r="I167" s="157" t="s">
        <v>3</v>
      </c>
      <c r="J167" s="132">
        <v>200</v>
      </c>
      <c r="K167" s="130" t="s">
        <v>29</v>
      </c>
      <c r="L167" s="126">
        <f t="shared" si="8"/>
        <v>31.249999999999996</v>
      </c>
      <c r="M167" s="136">
        <f t="shared" si="9"/>
        <v>6249.999999999999</v>
      </c>
      <c r="N167" s="10">
        <v>7000</v>
      </c>
      <c r="O167" s="7" t="s">
        <v>68</v>
      </c>
      <c r="P167" s="7" t="s">
        <v>89</v>
      </c>
      <c r="Q167" s="15" t="s">
        <v>654</v>
      </c>
      <c r="R167" s="16">
        <v>0</v>
      </c>
    </row>
    <row r="168" spans="1:18" s="8" customFormat="1" ht="108.75">
      <c r="A168" s="6">
        <v>46</v>
      </c>
      <c r="B168" s="128" t="s">
        <v>82</v>
      </c>
      <c r="C168" s="17" t="s">
        <v>80</v>
      </c>
      <c r="D168" s="17" t="s">
        <v>83</v>
      </c>
      <c r="E168" s="154" t="s">
        <v>362</v>
      </c>
      <c r="F168" s="155" t="s">
        <v>363</v>
      </c>
      <c r="G168" s="155" t="s">
        <v>364</v>
      </c>
      <c r="H168" s="205" t="s">
        <v>598</v>
      </c>
      <c r="I168" s="157" t="s">
        <v>3</v>
      </c>
      <c r="J168" s="132">
        <v>21</v>
      </c>
      <c r="K168" s="130" t="s">
        <v>29</v>
      </c>
      <c r="L168" s="126">
        <f t="shared" si="8"/>
        <v>281.24999999999994</v>
      </c>
      <c r="M168" s="136">
        <f t="shared" si="9"/>
        <v>5906.249999999999</v>
      </c>
      <c r="N168" s="10">
        <v>6615</v>
      </c>
      <c r="O168" s="7" t="s">
        <v>68</v>
      </c>
      <c r="P168" s="7" t="s">
        <v>89</v>
      </c>
      <c r="Q168" s="15" t="s">
        <v>654</v>
      </c>
      <c r="R168" s="16">
        <v>0</v>
      </c>
    </row>
    <row r="169" spans="1:18" s="8" customFormat="1" ht="83.25" customHeight="1">
      <c r="A169" s="6">
        <v>47</v>
      </c>
      <c r="B169" s="128" t="s">
        <v>82</v>
      </c>
      <c r="C169" s="17" t="s">
        <v>80</v>
      </c>
      <c r="D169" s="17" t="s">
        <v>83</v>
      </c>
      <c r="E169" s="154" t="s">
        <v>365</v>
      </c>
      <c r="F169" s="155" t="s">
        <v>363</v>
      </c>
      <c r="G169" s="155" t="s">
        <v>366</v>
      </c>
      <c r="H169" s="205" t="s">
        <v>599</v>
      </c>
      <c r="I169" s="157" t="s">
        <v>3</v>
      </c>
      <c r="J169" s="132">
        <v>7</v>
      </c>
      <c r="K169" s="130" t="s">
        <v>29</v>
      </c>
      <c r="L169" s="126">
        <f t="shared" si="8"/>
        <v>821.4285714285713</v>
      </c>
      <c r="M169" s="136">
        <f t="shared" si="9"/>
        <v>5749.999999999999</v>
      </c>
      <c r="N169" s="10">
        <v>6440</v>
      </c>
      <c r="O169" s="7" t="s">
        <v>68</v>
      </c>
      <c r="P169" s="7" t="s">
        <v>89</v>
      </c>
      <c r="Q169" s="15" t="s">
        <v>654</v>
      </c>
      <c r="R169" s="16">
        <v>0</v>
      </c>
    </row>
    <row r="170" spans="1:18" s="8" customFormat="1" ht="95.25">
      <c r="A170" s="6">
        <v>48</v>
      </c>
      <c r="B170" s="128" t="s">
        <v>82</v>
      </c>
      <c r="C170" s="17" t="s">
        <v>80</v>
      </c>
      <c r="D170" s="17" t="s">
        <v>83</v>
      </c>
      <c r="E170" s="154" t="s">
        <v>365</v>
      </c>
      <c r="F170" s="155" t="s">
        <v>363</v>
      </c>
      <c r="G170" s="155" t="s">
        <v>366</v>
      </c>
      <c r="H170" s="205" t="s">
        <v>600</v>
      </c>
      <c r="I170" s="157" t="s">
        <v>3</v>
      </c>
      <c r="J170" s="132">
        <v>7</v>
      </c>
      <c r="K170" s="130" t="s">
        <v>29</v>
      </c>
      <c r="L170" s="126">
        <f t="shared" si="8"/>
        <v>919.642857142857</v>
      </c>
      <c r="M170" s="136">
        <f t="shared" si="9"/>
        <v>6437.499999999999</v>
      </c>
      <c r="N170" s="10">
        <v>7210</v>
      </c>
      <c r="O170" s="7" t="s">
        <v>68</v>
      </c>
      <c r="P170" s="7" t="s">
        <v>89</v>
      </c>
      <c r="Q170" s="15" t="s">
        <v>654</v>
      </c>
      <c r="R170" s="16">
        <v>0</v>
      </c>
    </row>
    <row r="171" spans="1:18" s="8" customFormat="1" ht="72.75" customHeight="1">
      <c r="A171" s="6">
        <v>49</v>
      </c>
      <c r="B171" s="128" t="s">
        <v>82</v>
      </c>
      <c r="C171" s="17" t="s">
        <v>80</v>
      </c>
      <c r="D171" s="17" t="s">
        <v>83</v>
      </c>
      <c r="E171" s="154" t="s">
        <v>336</v>
      </c>
      <c r="F171" s="155" t="s">
        <v>337</v>
      </c>
      <c r="G171" s="155" t="s">
        <v>338</v>
      </c>
      <c r="H171" s="205" t="s">
        <v>601</v>
      </c>
      <c r="I171" s="157" t="s">
        <v>3</v>
      </c>
      <c r="J171" s="132">
        <v>40</v>
      </c>
      <c r="K171" s="130" t="s">
        <v>30</v>
      </c>
      <c r="L171" s="126">
        <f t="shared" si="8"/>
        <v>263.3928571428571</v>
      </c>
      <c r="M171" s="136">
        <f t="shared" si="9"/>
        <v>10535.714285714284</v>
      </c>
      <c r="N171" s="10">
        <v>11800</v>
      </c>
      <c r="O171" s="7" t="s">
        <v>68</v>
      </c>
      <c r="P171" s="7" t="s">
        <v>89</v>
      </c>
      <c r="Q171" s="15" t="s">
        <v>654</v>
      </c>
      <c r="R171" s="16">
        <v>0</v>
      </c>
    </row>
    <row r="172" spans="1:18" s="8" customFormat="1" ht="68.25">
      <c r="A172" s="6">
        <v>50</v>
      </c>
      <c r="B172" s="128" t="s">
        <v>82</v>
      </c>
      <c r="C172" s="17" t="s">
        <v>80</v>
      </c>
      <c r="D172" s="17" t="s">
        <v>83</v>
      </c>
      <c r="E172" s="154" t="s">
        <v>245</v>
      </c>
      <c r="F172" s="155" t="s">
        <v>246</v>
      </c>
      <c r="G172" s="171" t="s">
        <v>247</v>
      </c>
      <c r="H172" s="205" t="s">
        <v>602</v>
      </c>
      <c r="I172" s="157" t="s">
        <v>3</v>
      </c>
      <c r="J172" s="132">
        <v>15</v>
      </c>
      <c r="K172" s="130" t="s">
        <v>29</v>
      </c>
      <c r="L172" s="126">
        <f t="shared" si="8"/>
        <v>263.3928571428571</v>
      </c>
      <c r="M172" s="136">
        <f t="shared" si="9"/>
        <v>3950.892857142857</v>
      </c>
      <c r="N172" s="10">
        <v>4425</v>
      </c>
      <c r="O172" s="7" t="s">
        <v>68</v>
      </c>
      <c r="P172" s="7" t="s">
        <v>89</v>
      </c>
      <c r="Q172" s="15" t="s">
        <v>654</v>
      </c>
      <c r="R172" s="16">
        <v>0</v>
      </c>
    </row>
    <row r="173" spans="1:18" s="8" customFormat="1" ht="75">
      <c r="A173" s="6">
        <v>51</v>
      </c>
      <c r="B173" s="128" t="s">
        <v>82</v>
      </c>
      <c r="C173" s="17" t="s">
        <v>80</v>
      </c>
      <c r="D173" s="17" t="s">
        <v>83</v>
      </c>
      <c r="E173" s="154" t="s">
        <v>248</v>
      </c>
      <c r="F173" s="155" t="s">
        <v>246</v>
      </c>
      <c r="G173" s="171" t="s">
        <v>249</v>
      </c>
      <c r="H173" s="170" t="s">
        <v>602</v>
      </c>
      <c r="I173" s="157" t="s">
        <v>3</v>
      </c>
      <c r="J173" s="132">
        <v>15</v>
      </c>
      <c r="K173" s="130" t="s">
        <v>29</v>
      </c>
      <c r="L173" s="126">
        <f t="shared" si="8"/>
        <v>535.7142857142857</v>
      </c>
      <c r="M173" s="136">
        <f t="shared" si="9"/>
        <v>8035.714285714285</v>
      </c>
      <c r="N173" s="10">
        <v>9000</v>
      </c>
      <c r="O173" s="7" t="s">
        <v>68</v>
      </c>
      <c r="P173" s="7" t="s">
        <v>89</v>
      </c>
      <c r="Q173" s="15" t="s">
        <v>654</v>
      </c>
      <c r="R173" s="16">
        <v>0</v>
      </c>
    </row>
    <row r="174" spans="1:18" s="8" customFormat="1" ht="45">
      <c r="A174" s="6">
        <v>52</v>
      </c>
      <c r="B174" s="128" t="s">
        <v>82</v>
      </c>
      <c r="C174" s="17" t="s">
        <v>80</v>
      </c>
      <c r="D174" s="17" t="s">
        <v>83</v>
      </c>
      <c r="E174" s="154" t="s">
        <v>248</v>
      </c>
      <c r="F174" s="152" t="s">
        <v>630</v>
      </c>
      <c r="G174" s="156" t="s">
        <v>603</v>
      </c>
      <c r="H174" s="156" t="s">
        <v>603</v>
      </c>
      <c r="I174" s="157" t="s">
        <v>3</v>
      </c>
      <c r="J174" s="132">
        <v>1</v>
      </c>
      <c r="K174" s="130" t="s">
        <v>29</v>
      </c>
      <c r="L174" s="126">
        <f t="shared" si="8"/>
        <v>2952.678571428571</v>
      </c>
      <c r="M174" s="136">
        <f t="shared" si="9"/>
        <v>2952.678571428571</v>
      </c>
      <c r="N174" s="10">
        <v>3307</v>
      </c>
      <c r="O174" s="7" t="s">
        <v>68</v>
      </c>
      <c r="P174" s="7" t="s">
        <v>89</v>
      </c>
      <c r="Q174" s="15" t="s">
        <v>654</v>
      </c>
      <c r="R174" s="16">
        <v>0</v>
      </c>
    </row>
    <row r="175" spans="1:18" s="8" customFormat="1" ht="90">
      <c r="A175" s="6">
        <v>53</v>
      </c>
      <c r="B175" s="128" t="s">
        <v>82</v>
      </c>
      <c r="C175" s="17" t="s">
        <v>80</v>
      </c>
      <c r="D175" s="17" t="s">
        <v>83</v>
      </c>
      <c r="E175" s="154" t="s">
        <v>354</v>
      </c>
      <c r="F175" s="304" t="s">
        <v>355</v>
      </c>
      <c r="G175" s="155" t="s">
        <v>356</v>
      </c>
      <c r="H175" s="170" t="s">
        <v>619</v>
      </c>
      <c r="I175" s="157" t="s">
        <v>3</v>
      </c>
      <c r="J175" s="132">
        <v>2</v>
      </c>
      <c r="K175" s="130" t="s">
        <v>29</v>
      </c>
      <c r="L175" s="126">
        <f t="shared" si="8"/>
        <v>401.7857142857142</v>
      </c>
      <c r="M175" s="136">
        <f t="shared" si="9"/>
        <v>803.5714285714284</v>
      </c>
      <c r="N175" s="10">
        <v>900</v>
      </c>
      <c r="O175" s="7" t="s">
        <v>68</v>
      </c>
      <c r="P175" s="7" t="s">
        <v>89</v>
      </c>
      <c r="Q175" s="15" t="s">
        <v>654</v>
      </c>
      <c r="R175" s="16">
        <v>0</v>
      </c>
    </row>
    <row r="176" spans="1:18" s="8" customFormat="1" ht="45">
      <c r="A176" s="6">
        <v>54</v>
      </c>
      <c r="B176" s="128" t="s">
        <v>82</v>
      </c>
      <c r="C176" s="17" t="s">
        <v>80</v>
      </c>
      <c r="D176" s="17" t="s">
        <v>83</v>
      </c>
      <c r="E176" s="284" t="s">
        <v>194</v>
      </c>
      <c r="F176" s="172" t="s">
        <v>195</v>
      </c>
      <c r="G176" s="172" t="s">
        <v>196</v>
      </c>
      <c r="H176" s="156" t="s">
        <v>604</v>
      </c>
      <c r="I176" s="157" t="s">
        <v>3</v>
      </c>
      <c r="J176" s="132">
        <v>8</v>
      </c>
      <c r="K176" s="130" t="s">
        <v>29</v>
      </c>
      <c r="L176" s="126">
        <f t="shared" si="8"/>
        <v>330.35714285714283</v>
      </c>
      <c r="M176" s="136">
        <f t="shared" si="9"/>
        <v>2642.8571428571427</v>
      </c>
      <c r="N176" s="10">
        <v>2960</v>
      </c>
      <c r="O176" s="7" t="s">
        <v>68</v>
      </c>
      <c r="P176" s="7" t="s">
        <v>89</v>
      </c>
      <c r="Q176" s="15" t="s">
        <v>654</v>
      </c>
      <c r="R176" s="16">
        <v>0</v>
      </c>
    </row>
    <row r="177" spans="1:18" s="8" customFormat="1" ht="75">
      <c r="A177" s="6">
        <v>55</v>
      </c>
      <c r="B177" s="128" t="s">
        <v>82</v>
      </c>
      <c r="C177" s="17" t="s">
        <v>80</v>
      </c>
      <c r="D177" s="17" t="s">
        <v>83</v>
      </c>
      <c r="E177" s="154" t="s">
        <v>257</v>
      </c>
      <c r="F177" s="155" t="s">
        <v>631</v>
      </c>
      <c r="G177" s="155" t="s">
        <v>258</v>
      </c>
      <c r="H177" s="156" t="s">
        <v>605</v>
      </c>
      <c r="I177" s="157" t="s">
        <v>3</v>
      </c>
      <c r="J177" s="132">
        <v>615</v>
      </c>
      <c r="K177" s="130" t="s">
        <v>29</v>
      </c>
      <c r="L177" s="126">
        <f t="shared" si="8"/>
        <v>42.857142857142854</v>
      </c>
      <c r="M177" s="136">
        <f t="shared" si="9"/>
        <v>26357.142857142855</v>
      </c>
      <c r="N177" s="10">
        <v>29520</v>
      </c>
      <c r="O177" s="7" t="s">
        <v>68</v>
      </c>
      <c r="P177" s="7" t="s">
        <v>89</v>
      </c>
      <c r="Q177" s="15" t="s">
        <v>654</v>
      </c>
      <c r="R177" s="16">
        <v>0</v>
      </c>
    </row>
    <row r="178" spans="1:18" s="8" customFormat="1" ht="63" customHeight="1">
      <c r="A178" s="6">
        <v>56</v>
      </c>
      <c r="B178" s="128" t="s">
        <v>82</v>
      </c>
      <c r="C178" s="17" t="s">
        <v>80</v>
      </c>
      <c r="D178" s="17" t="s">
        <v>83</v>
      </c>
      <c r="E178" s="154" t="s">
        <v>255</v>
      </c>
      <c r="F178" s="155" t="s">
        <v>251</v>
      </c>
      <c r="G178" s="155" t="s">
        <v>256</v>
      </c>
      <c r="H178" s="156" t="s">
        <v>606</v>
      </c>
      <c r="I178" s="157" t="s">
        <v>3</v>
      </c>
      <c r="J178" s="132">
        <v>110</v>
      </c>
      <c r="K178" s="130" t="s">
        <v>29</v>
      </c>
      <c r="L178" s="126">
        <f t="shared" si="8"/>
        <v>219.6428571428571</v>
      </c>
      <c r="M178" s="136">
        <f t="shared" si="9"/>
        <v>24160.714285714283</v>
      </c>
      <c r="N178" s="10">
        <v>27060</v>
      </c>
      <c r="O178" s="7" t="s">
        <v>68</v>
      </c>
      <c r="P178" s="7" t="s">
        <v>89</v>
      </c>
      <c r="Q178" s="15" t="s">
        <v>654</v>
      </c>
      <c r="R178" s="16">
        <v>0</v>
      </c>
    </row>
    <row r="179" spans="1:18" s="8" customFormat="1" ht="45">
      <c r="A179" s="6">
        <v>57</v>
      </c>
      <c r="B179" s="128" t="s">
        <v>82</v>
      </c>
      <c r="C179" s="17" t="s">
        <v>80</v>
      </c>
      <c r="D179" s="17" t="s">
        <v>83</v>
      </c>
      <c r="E179" s="154" t="s">
        <v>250</v>
      </c>
      <c r="F179" s="155" t="s">
        <v>251</v>
      </c>
      <c r="G179" s="155" t="s">
        <v>252</v>
      </c>
      <c r="H179" s="170" t="s">
        <v>607</v>
      </c>
      <c r="I179" s="157" t="s">
        <v>3</v>
      </c>
      <c r="J179" s="132">
        <v>5</v>
      </c>
      <c r="K179" s="130" t="s">
        <v>29</v>
      </c>
      <c r="L179" s="126">
        <f t="shared" si="8"/>
        <v>1249.9999999999998</v>
      </c>
      <c r="M179" s="136">
        <f t="shared" si="9"/>
        <v>6249.999999999999</v>
      </c>
      <c r="N179" s="10">
        <v>7000</v>
      </c>
      <c r="O179" s="7" t="s">
        <v>68</v>
      </c>
      <c r="P179" s="7" t="s">
        <v>89</v>
      </c>
      <c r="Q179" s="15" t="s">
        <v>654</v>
      </c>
      <c r="R179" s="16">
        <v>0</v>
      </c>
    </row>
    <row r="180" spans="1:18" s="8" customFormat="1" ht="45">
      <c r="A180" s="6">
        <v>58</v>
      </c>
      <c r="B180" s="128" t="s">
        <v>82</v>
      </c>
      <c r="C180" s="17" t="s">
        <v>80</v>
      </c>
      <c r="D180" s="17" t="s">
        <v>83</v>
      </c>
      <c r="E180" s="154" t="s">
        <v>253</v>
      </c>
      <c r="F180" s="155" t="s">
        <v>251</v>
      </c>
      <c r="G180" s="155" t="s">
        <v>254</v>
      </c>
      <c r="H180" s="170" t="s">
        <v>608</v>
      </c>
      <c r="I180" s="157" t="s">
        <v>3</v>
      </c>
      <c r="J180" s="132">
        <v>1148</v>
      </c>
      <c r="K180" s="130" t="s">
        <v>29</v>
      </c>
      <c r="L180" s="126">
        <f t="shared" si="8"/>
        <v>558.0357142857142</v>
      </c>
      <c r="M180" s="136">
        <f t="shared" si="9"/>
        <v>640624.9999999999</v>
      </c>
      <c r="N180" s="10">
        <v>717500</v>
      </c>
      <c r="O180" s="7" t="s">
        <v>68</v>
      </c>
      <c r="P180" s="7" t="s">
        <v>89</v>
      </c>
      <c r="Q180" s="15" t="s">
        <v>654</v>
      </c>
      <c r="R180" s="16">
        <v>0</v>
      </c>
    </row>
    <row r="181" spans="1:18" s="8" customFormat="1" ht="49.5" customHeight="1">
      <c r="A181" s="6">
        <v>59</v>
      </c>
      <c r="B181" s="128" t="s">
        <v>82</v>
      </c>
      <c r="C181" s="17" t="s">
        <v>80</v>
      </c>
      <c r="D181" s="17" t="s">
        <v>83</v>
      </c>
      <c r="E181" s="209" t="s">
        <v>197</v>
      </c>
      <c r="F181" s="204" t="s">
        <v>198</v>
      </c>
      <c r="G181" s="155" t="s">
        <v>199</v>
      </c>
      <c r="H181" s="170" t="s">
        <v>620</v>
      </c>
      <c r="I181" s="157" t="s">
        <v>3</v>
      </c>
      <c r="J181" s="132">
        <v>110</v>
      </c>
      <c r="K181" s="130" t="s">
        <v>29</v>
      </c>
      <c r="L181" s="126">
        <f t="shared" si="8"/>
        <v>13.39285714285714</v>
      </c>
      <c r="M181" s="136">
        <f t="shared" si="9"/>
        <v>1473.2142857142856</v>
      </c>
      <c r="N181" s="10">
        <v>1650</v>
      </c>
      <c r="O181" s="7" t="s">
        <v>68</v>
      </c>
      <c r="P181" s="7" t="s">
        <v>89</v>
      </c>
      <c r="Q181" s="15" t="s">
        <v>654</v>
      </c>
      <c r="R181" s="16">
        <v>0</v>
      </c>
    </row>
    <row r="182" spans="1:18" s="8" customFormat="1" ht="69" customHeight="1">
      <c r="A182" s="6">
        <v>60</v>
      </c>
      <c r="B182" s="128" t="s">
        <v>82</v>
      </c>
      <c r="C182" s="17" t="s">
        <v>80</v>
      </c>
      <c r="D182" s="17" t="s">
        <v>83</v>
      </c>
      <c r="E182" s="154" t="s">
        <v>684</v>
      </c>
      <c r="F182" s="155" t="s">
        <v>685</v>
      </c>
      <c r="G182" s="155" t="s">
        <v>686</v>
      </c>
      <c r="H182" s="205" t="s">
        <v>621</v>
      </c>
      <c r="I182" s="157" t="s">
        <v>3</v>
      </c>
      <c r="J182" s="132">
        <v>28</v>
      </c>
      <c r="K182" s="130" t="s">
        <v>29</v>
      </c>
      <c r="L182" s="126">
        <f t="shared" si="8"/>
        <v>18.75</v>
      </c>
      <c r="M182" s="136">
        <f t="shared" si="9"/>
        <v>525</v>
      </c>
      <c r="N182" s="10">
        <v>588</v>
      </c>
      <c r="O182" s="7" t="s">
        <v>68</v>
      </c>
      <c r="P182" s="7" t="s">
        <v>89</v>
      </c>
      <c r="Q182" s="15" t="s">
        <v>654</v>
      </c>
      <c r="R182" s="16">
        <v>0</v>
      </c>
    </row>
    <row r="183" spans="1:18" s="8" customFormat="1" ht="90">
      <c r="A183" s="6">
        <v>61</v>
      </c>
      <c r="B183" s="128" t="s">
        <v>82</v>
      </c>
      <c r="C183" s="17" t="s">
        <v>80</v>
      </c>
      <c r="D183" s="17" t="s">
        <v>83</v>
      </c>
      <c r="E183" s="154" t="s">
        <v>191</v>
      </c>
      <c r="F183" s="155" t="s">
        <v>192</v>
      </c>
      <c r="G183" s="155" t="s">
        <v>193</v>
      </c>
      <c r="H183" s="170" t="s">
        <v>609</v>
      </c>
      <c r="I183" s="157" t="s">
        <v>3</v>
      </c>
      <c r="J183" s="132">
        <v>30</v>
      </c>
      <c r="K183" s="130" t="s">
        <v>31</v>
      </c>
      <c r="L183" s="126">
        <f t="shared" si="8"/>
        <v>160.7142857142857</v>
      </c>
      <c r="M183" s="136">
        <f t="shared" si="9"/>
        <v>4821.428571428571</v>
      </c>
      <c r="N183" s="10">
        <v>5400</v>
      </c>
      <c r="O183" s="7" t="s">
        <v>68</v>
      </c>
      <c r="P183" s="7" t="s">
        <v>89</v>
      </c>
      <c r="Q183" s="15" t="s">
        <v>654</v>
      </c>
      <c r="R183" s="16">
        <v>0</v>
      </c>
    </row>
    <row r="184" spans="1:18" s="8" customFormat="1" ht="65.25" customHeight="1">
      <c r="A184" s="6">
        <v>62</v>
      </c>
      <c r="B184" s="128" t="s">
        <v>82</v>
      </c>
      <c r="C184" s="17" t="s">
        <v>80</v>
      </c>
      <c r="D184" s="17" t="s">
        <v>83</v>
      </c>
      <c r="E184" s="154" t="s">
        <v>259</v>
      </c>
      <c r="F184" s="155" t="s">
        <v>260</v>
      </c>
      <c r="G184" s="155" t="s">
        <v>261</v>
      </c>
      <c r="H184" s="170" t="s">
        <v>610</v>
      </c>
      <c r="I184" s="157" t="s">
        <v>3</v>
      </c>
      <c r="J184" s="132">
        <v>150</v>
      </c>
      <c r="K184" s="130" t="s">
        <v>30</v>
      </c>
      <c r="L184" s="126">
        <f t="shared" si="8"/>
        <v>105.35714285714285</v>
      </c>
      <c r="M184" s="136">
        <f t="shared" si="9"/>
        <v>15803.571428571428</v>
      </c>
      <c r="N184" s="10">
        <v>17700</v>
      </c>
      <c r="O184" s="7" t="s">
        <v>68</v>
      </c>
      <c r="P184" s="7" t="s">
        <v>89</v>
      </c>
      <c r="Q184" s="15" t="s">
        <v>654</v>
      </c>
      <c r="R184" s="16">
        <v>0</v>
      </c>
    </row>
    <row r="185" spans="1:18" s="8" customFormat="1" ht="60">
      <c r="A185" s="6">
        <v>63</v>
      </c>
      <c r="B185" s="128" t="s">
        <v>82</v>
      </c>
      <c r="C185" s="17" t="s">
        <v>80</v>
      </c>
      <c r="D185" s="17" t="s">
        <v>83</v>
      </c>
      <c r="E185" s="154" t="s">
        <v>687</v>
      </c>
      <c r="F185" s="155" t="s">
        <v>688</v>
      </c>
      <c r="G185" s="155" t="s">
        <v>689</v>
      </c>
      <c r="H185" s="156" t="s">
        <v>611</v>
      </c>
      <c r="I185" s="157" t="s">
        <v>3</v>
      </c>
      <c r="J185" s="132">
        <v>6</v>
      </c>
      <c r="K185" s="130" t="s">
        <v>32</v>
      </c>
      <c r="L185" s="126">
        <f t="shared" si="8"/>
        <v>1044.642857142857</v>
      </c>
      <c r="M185" s="136">
        <f t="shared" si="9"/>
        <v>6267.857142857142</v>
      </c>
      <c r="N185" s="10">
        <v>7020</v>
      </c>
      <c r="O185" s="7" t="s">
        <v>68</v>
      </c>
      <c r="P185" s="7" t="s">
        <v>89</v>
      </c>
      <c r="Q185" s="15" t="s">
        <v>654</v>
      </c>
      <c r="R185" s="16">
        <v>0</v>
      </c>
    </row>
    <row r="186" spans="1:18" s="8" customFormat="1" ht="105">
      <c r="A186" s="6">
        <v>64</v>
      </c>
      <c r="B186" s="128" t="s">
        <v>82</v>
      </c>
      <c r="C186" s="17" t="s">
        <v>80</v>
      </c>
      <c r="D186" s="17" t="s">
        <v>83</v>
      </c>
      <c r="E186" s="154" t="s">
        <v>271</v>
      </c>
      <c r="F186" s="155" t="s">
        <v>272</v>
      </c>
      <c r="G186" s="155" t="s">
        <v>623</v>
      </c>
      <c r="H186" s="156" t="s">
        <v>622</v>
      </c>
      <c r="I186" s="157" t="s">
        <v>3</v>
      </c>
      <c r="J186" s="132">
        <v>20</v>
      </c>
      <c r="K186" s="130" t="s">
        <v>29</v>
      </c>
      <c r="L186" s="126">
        <f t="shared" si="8"/>
        <v>58.03571428571428</v>
      </c>
      <c r="M186" s="136">
        <f t="shared" si="9"/>
        <v>1160.7142857142856</v>
      </c>
      <c r="N186" s="10">
        <v>1300</v>
      </c>
      <c r="O186" s="7" t="s">
        <v>68</v>
      </c>
      <c r="P186" s="7" t="s">
        <v>89</v>
      </c>
      <c r="Q186" s="15" t="s">
        <v>654</v>
      </c>
      <c r="R186" s="16">
        <v>0</v>
      </c>
    </row>
    <row r="187" spans="1:18" s="8" customFormat="1" ht="69.75" customHeight="1">
      <c r="A187" s="6">
        <v>65</v>
      </c>
      <c r="B187" s="128" t="s">
        <v>82</v>
      </c>
      <c r="C187" s="17" t="s">
        <v>80</v>
      </c>
      <c r="D187" s="17" t="s">
        <v>83</v>
      </c>
      <c r="E187" s="154" t="s">
        <v>271</v>
      </c>
      <c r="F187" s="155" t="s">
        <v>272</v>
      </c>
      <c r="G187" s="155" t="s">
        <v>625</v>
      </c>
      <c r="H187" s="203" t="s">
        <v>624</v>
      </c>
      <c r="I187" s="157" t="s">
        <v>3</v>
      </c>
      <c r="J187" s="132">
        <v>30</v>
      </c>
      <c r="K187" s="130" t="s">
        <v>29</v>
      </c>
      <c r="L187" s="126">
        <f t="shared" si="8"/>
        <v>13.39285714285714</v>
      </c>
      <c r="M187" s="136">
        <f t="shared" si="9"/>
        <v>401.7857142857142</v>
      </c>
      <c r="N187" s="10">
        <v>450</v>
      </c>
      <c r="O187" s="7" t="s">
        <v>68</v>
      </c>
      <c r="P187" s="7" t="s">
        <v>89</v>
      </c>
      <c r="Q187" s="15" t="s">
        <v>654</v>
      </c>
      <c r="R187" s="16">
        <v>0</v>
      </c>
    </row>
    <row r="188" spans="1:18" s="8" customFormat="1" ht="68.25" customHeight="1">
      <c r="A188" s="6">
        <v>66</v>
      </c>
      <c r="B188" s="128" t="s">
        <v>82</v>
      </c>
      <c r="C188" s="17" t="s">
        <v>80</v>
      </c>
      <c r="D188" s="17" t="s">
        <v>83</v>
      </c>
      <c r="E188" s="154" t="s">
        <v>273</v>
      </c>
      <c r="F188" s="155" t="s">
        <v>274</v>
      </c>
      <c r="G188" s="155" t="s">
        <v>275</v>
      </c>
      <c r="H188" s="203" t="s">
        <v>612</v>
      </c>
      <c r="I188" s="157" t="s">
        <v>3</v>
      </c>
      <c r="J188" s="132">
        <v>65</v>
      </c>
      <c r="K188" s="130" t="s">
        <v>29</v>
      </c>
      <c r="L188" s="126">
        <f t="shared" si="8"/>
        <v>66.96428571428571</v>
      </c>
      <c r="M188" s="136">
        <f t="shared" si="9"/>
        <v>4352.678571428571</v>
      </c>
      <c r="N188" s="10">
        <v>4875</v>
      </c>
      <c r="O188" s="7" t="s">
        <v>68</v>
      </c>
      <c r="P188" s="7" t="s">
        <v>89</v>
      </c>
      <c r="Q188" s="15" t="s">
        <v>654</v>
      </c>
      <c r="R188" s="16">
        <v>0</v>
      </c>
    </row>
    <row r="189" spans="1:18" s="8" customFormat="1" ht="57.75" customHeight="1">
      <c r="A189" s="6">
        <v>67</v>
      </c>
      <c r="B189" s="128" t="s">
        <v>82</v>
      </c>
      <c r="C189" s="17" t="s">
        <v>80</v>
      </c>
      <c r="D189" s="17" t="s">
        <v>83</v>
      </c>
      <c r="E189" s="154" t="s">
        <v>269</v>
      </c>
      <c r="F189" s="206" t="s">
        <v>270</v>
      </c>
      <c r="G189" s="155" t="s">
        <v>270</v>
      </c>
      <c r="H189" s="205" t="s">
        <v>613</v>
      </c>
      <c r="I189" s="157" t="s">
        <v>3</v>
      </c>
      <c r="J189" s="132">
        <v>48</v>
      </c>
      <c r="K189" s="130" t="s">
        <v>29</v>
      </c>
      <c r="L189" s="126">
        <f>M189/J189</f>
        <v>66.96428571428571</v>
      </c>
      <c r="M189" s="136">
        <f t="shared" si="9"/>
        <v>3214.2857142857138</v>
      </c>
      <c r="N189" s="10">
        <v>3600</v>
      </c>
      <c r="O189" s="7" t="s">
        <v>68</v>
      </c>
      <c r="P189" s="7" t="s">
        <v>89</v>
      </c>
      <c r="Q189" s="15" t="s">
        <v>654</v>
      </c>
      <c r="R189" s="16">
        <v>0</v>
      </c>
    </row>
    <row r="190" spans="1:18" s="8" customFormat="1" ht="81.75">
      <c r="A190" s="6">
        <v>68</v>
      </c>
      <c r="B190" s="128" t="s">
        <v>82</v>
      </c>
      <c r="C190" s="17" t="s">
        <v>80</v>
      </c>
      <c r="D190" s="17" t="s">
        <v>83</v>
      </c>
      <c r="E190" s="154" t="s">
        <v>262</v>
      </c>
      <c r="F190" s="204" t="s">
        <v>263</v>
      </c>
      <c r="G190" s="155" t="s">
        <v>264</v>
      </c>
      <c r="H190" s="205" t="s">
        <v>614</v>
      </c>
      <c r="I190" s="157" t="s">
        <v>3</v>
      </c>
      <c r="J190" s="133">
        <v>20</v>
      </c>
      <c r="K190" s="130" t="s">
        <v>29</v>
      </c>
      <c r="L190" s="126">
        <f t="shared" si="8"/>
        <v>38.39285714285714</v>
      </c>
      <c r="M190" s="136">
        <f t="shared" si="9"/>
        <v>767.8571428571428</v>
      </c>
      <c r="N190" s="10">
        <v>860</v>
      </c>
      <c r="O190" s="7" t="s">
        <v>68</v>
      </c>
      <c r="P190" s="7" t="s">
        <v>89</v>
      </c>
      <c r="Q190" s="15" t="s">
        <v>654</v>
      </c>
      <c r="R190" s="16">
        <v>0</v>
      </c>
    </row>
    <row r="191" spans="1:18" s="8" customFormat="1" ht="59.25" customHeight="1">
      <c r="A191" s="6">
        <v>69</v>
      </c>
      <c r="B191" s="128" t="s">
        <v>82</v>
      </c>
      <c r="C191" s="17" t="s">
        <v>80</v>
      </c>
      <c r="D191" s="17" t="s">
        <v>83</v>
      </c>
      <c r="E191" s="154" t="s">
        <v>265</v>
      </c>
      <c r="F191" s="155" t="s">
        <v>626</v>
      </c>
      <c r="G191" s="155" t="s">
        <v>266</v>
      </c>
      <c r="H191" s="170" t="s">
        <v>627</v>
      </c>
      <c r="I191" s="157" t="s">
        <v>3</v>
      </c>
      <c r="J191" s="134">
        <v>10</v>
      </c>
      <c r="K191" s="130" t="s">
        <v>29</v>
      </c>
      <c r="L191" s="126">
        <f t="shared" si="8"/>
        <v>178.57142857142856</v>
      </c>
      <c r="M191" s="136">
        <f t="shared" si="9"/>
        <v>1785.7142857142856</v>
      </c>
      <c r="N191" s="10">
        <v>2000</v>
      </c>
      <c r="O191" s="7" t="s">
        <v>68</v>
      </c>
      <c r="P191" s="7" t="s">
        <v>89</v>
      </c>
      <c r="Q191" s="15" t="s">
        <v>654</v>
      </c>
      <c r="R191" s="16">
        <v>0</v>
      </c>
    </row>
    <row r="192" spans="1:18" s="8" customFormat="1" ht="57" customHeight="1">
      <c r="A192" s="6">
        <v>70</v>
      </c>
      <c r="B192" s="128" t="s">
        <v>82</v>
      </c>
      <c r="C192" s="17" t="s">
        <v>80</v>
      </c>
      <c r="D192" s="17" t="s">
        <v>83</v>
      </c>
      <c r="E192" s="154" t="s">
        <v>267</v>
      </c>
      <c r="F192" s="206" t="s">
        <v>628</v>
      </c>
      <c r="G192" s="155" t="s">
        <v>268</v>
      </c>
      <c r="H192" s="170" t="s">
        <v>629</v>
      </c>
      <c r="I192" s="157" t="s">
        <v>3</v>
      </c>
      <c r="J192" s="134">
        <v>20</v>
      </c>
      <c r="K192" s="130" t="s">
        <v>29</v>
      </c>
      <c r="L192" s="126">
        <f t="shared" si="8"/>
        <v>535.7142857142857</v>
      </c>
      <c r="M192" s="136">
        <f t="shared" si="9"/>
        <v>10714.285714285714</v>
      </c>
      <c r="N192" s="10">
        <v>12000</v>
      </c>
      <c r="O192" s="7" t="s">
        <v>68</v>
      </c>
      <c r="P192" s="7" t="s">
        <v>89</v>
      </c>
      <c r="Q192" s="15" t="s">
        <v>654</v>
      </c>
      <c r="R192" s="16">
        <v>0</v>
      </c>
    </row>
    <row r="193" spans="1:18" s="8" customFormat="1" ht="46.5" customHeight="1">
      <c r="A193" s="6">
        <v>71</v>
      </c>
      <c r="B193" s="128" t="s">
        <v>82</v>
      </c>
      <c r="C193" s="17" t="s">
        <v>80</v>
      </c>
      <c r="D193" s="17" t="s">
        <v>83</v>
      </c>
      <c r="E193" s="154" t="s">
        <v>330</v>
      </c>
      <c r="F193" s="155" t="s">
        <v>331</v>
      </c>
      <c r="G193" s="155" t="s">
        <v>332</v>
      </c>
      <c r="H193" s="170" t="s">
        <v>632</v>
      </c>
      <c r="I193" s="157" t="s">
        <v>3</v>
      </c>
      <c r="J193" s="134">
        <v>15</v>
      </c>
      <c r="K193" s="130" t="s">
        <v>29</v>
      </c>
      <c r="L193" s="126">
        <f t="shared" si="8"/>
        <v>160.7142857142857</v>
      </c>
      <c r="M193" s="136">
        <f t="shared" si="9"/>
        <v>2410.7142857142853</v>
      </c>
      <c r="N193" s="10">
        <v>2700</v>
      </c>
      <c r="O193" s="7" t="s">
        <v>68</v>
      </c>
      <c r="P193" s="7" t="s">
        <v>89</v>
      </c>
      <c r="Q193" s="15" t="s">
        <v>654</v>
      </c>
      <c r="R193" s="16">
        <v>0</v>
      </c>
    </row>
    <row r="194" spans="1:18" s="8" customFormat="1" ht="60">
      <c r="A194" s="6">
        <v>72</v>
      </c>
      <c r="B194" s="128" t="s">
        <v>82</v>
      </c>
      <c r="C194" s="17" t="s">
        <v>80</v>
      </c>
      <c r="D194" s="17" t="s">
        <v>83</v>
      </c>
      <c r="E194" s="154" t="s">
        <v>690</v>
      </c>
      <c r="F194" s="13" t="s">
        <v>548</v>
      </c>
      <c r="G194" s="156" t="s">
        <v>615</v>
      </c>
      <c r="H194" s="156" t="s">
        <v>615</v>
      </c>
      <c r="I194" s="157" t="s">
        <v>3</v>
      </c>
      <c r="J194" s="134">
        <v>30</v>
      </c>
      <c r="K194" s="130" t="s">
        <v>29</v>
      </c>
      <c r="L194" s="126">
        <f t="shared" si="8"/>
        <v>40.17857142857142</v>
      </c>
      <c r="M194" s="136">
        <f t="shared" si="9"/>
        <v>1205.3571428571427</v>
      </c>
      <c r="N194" s="10">
        <v>1350</v>
      </c>
      <c r="O194" s="7" t="s">
        <v>68</v>
      </c>
      <c r="P194" s="7" t="s">
        <v>89</v>
      </c>
      <c r="Q194" s="15" t="s">
        <v>654</v>
      </c>
      <c r="R194" s="16">
        <v>0</v>
      </c>
    </row>
    <row r="195" spans="1:18" s="8" customFormat="1" ht="45">
      <c r="A195" s="6">
        <v>73</v>
      </c>
      <c r="B195" s="128" t="s">
        <v>82</v>
      </c>
      <c r="C195" s="17" t="s">
        <v>80</v>
      </c>
      <c r="D195" s="17" t="s">
        <v>83</v>
      </c>
      <c r="E195" s="154" t="s">
        <v>276</v>
      </c>
      <c r="F195" s="155" t="s">
        <v>277</v>
      </c>
      <c r="G195" s="155" t="s">
        <v>278</v>
      </c>
      <c r="H195" s="170" t="s">
        <v>616</v>
      </c>
      <c r="I195" s="157" t="s">
        <v>3</v>
      </c>
      <c r="J195" s="134">
        <v>5</v>
      </c>
      <c r="K195" s="130" t="s">
        <v>29</v>
      </c>
      <c r="L195" s="126">
        <f t="shared" si="8"/>
        <v>232.1428571428571</v>
      </c>
      <c r="M195" s="136">
        <f t="shared" si="9"/>
        <v>1160.7142857142856</v>
      </c>
      <c r="N195" s="10">
        <v>1300</v>
      </c>
      <c r="O195" s="7" t="s">
        <v>68</v>
      </c>
      <c r="P195" s="7" t="s">
        <v>89</v>
      </c>
      <c r="Q195" s="15" t="s">
        <v>654</v>
      </c>
      <c r="R195" s="16">
        <v>0</v>
      </c>
    </row>
    <row r="196" spans="1:18" s="8" customFormat="1" ht="75">
      <c r="A196" s="6">
        <v>74</v>
      </c>
      <c r="B196" s="128" t="s">
        <v>82</v>
      </c>
      <c r="C196" s="17" t="s">
        <v>80</v>
      </c>
      <c r="D196" s="17" t="s">
        <v>83</v>
      </c>
      <c r="E196" s="154" t="s">
        <v>279</v>
      </c>
      <c r="F196" s="155" t="s">
        <v>277</v>
      </c>
      <c r="G196" s="155" t="s">
        <v>280</v>
      </c>
      <c r="H196" s="170" t="s">
        <v>617</v>
      </c>
      <c r="I196" s="157" t="s">
        <v>3</v>
      </c>
      <c r="J196" s="134">
        <v>26</v>
      </c>
      <c r="K196" s="130" t="s">
        <v>29</v>
      </c>
      <c r="L196" s="126">
        <f t="shared" si="8"/>
        <v>142.85714285714283</v>
      </c>
      <c r="M196" s="136">
        <f t="shared" si="9"/>
        <v>3714.2857142857138</v>
      </c>
      <c r="N196" s="10">
        <v>4160</v>
      </c>
      <c r="O196" s="7" t="s">
        <v>68</v>
      </c>
      <c r="P196" s="7" t="s">
        <v>89</v>
      </c>
      <c r="Q196" s="15" t="s">
        <v>654</v>
      </c>
      <c r="R196" s="16">
        <v>0</v>
      </c>
    </row>
    <row r="197" spans="1:18" s="8" customFormat="1" ht="45">
      <c r="A197" s="6">
        <v>75</v>
      </c>
      <c r="B197" s="128" t="s">
        <v>82</v>
      </c>
      <c r="C197" s="17" t="s">
        <v>80</v>
      </c>
      <c r="D197" s="17" t="s">
        <v>83</v>
      </c>
      <c r="E197" s="154" t="s">
        <v>281</v>
      </c>
      <c r="F197" s="155" t="s">
        <v>282</v>
      </c>
      <c r="G197" s="155" t="s">
        <v>283</v>
      </c>
      <c r="H197" s="156" t="s">
        <v>618</v>
      </c>
      <c r="I197" s="157" t="s">
        <v>3</v>
      </c>
      <c r="J197" s="135">
        <v>5</v>
      </c>
      <c r="K197" s="130" t="s">
        <v>29</v>
      </c>
      <c r="L197" s="126">
        <f t="shared" si="8"/>
        <v>459.82142857142856</v>
      </c>
      <c r="M197" s="136">
        <f t="shared" si="9"/>
        <v>2299.1071428571427</v>
      </c>
      <c r="N197" s="10">
        <v>2575</v>
      </c>
      <c r="O197" s="7" t="s">
        <v>68</v>
      </c>
      <c r="P197" s="7" t="s">
        <v>89</v>
      </c>
      <c r="Q197" s="15" t="s">
        <v>654</v>
      </c>
      <c r="R197" s="16">
        <v>0</v>
      </c>
    </row>
    <row r="198" spans="1:18" s="8" customFormat="1" ht="45">
      <c r="A198" s="6">
        <v>76</v>
      </c>
      <c r="B198" s="128" t="s">
        <v>82</v>
      </c>
      <c r="C198" s="17" t="s">
        <v>80</v>
      </c>
      <c r="D198" s="17" t="s">
        <v>83</v>
      </c>
      <c r="E198" s="154" t="s">
        <v>253</v>
      </c>
      <c r="F198" s="155" t="s">
        <v>251</v>
      </c>
      <c r="G198" s="155" t="s">
        <v>254</v>
      </c>
      <c r="H198" s="170" t="s">
        <v>608</v>
      </c>
      <c r="I198" s="157" t="s">
        <v>3</v>
      </c>
      <c r="J198" s="132">
        <v>135</v>
      </c>
      <c r="K198" s="130" t="s">
        <v>29</v>
      </c>
      <c r="L198" s="126">
        <f>M198/J198</f>
        <v>558.0357142857142</v>
      </c>
      <c r="M198" s="136">
        <f aca="true" t="shared" si="10" ref="M198:M219">N198/1.12</f>
        <v>75334.82142857142</v>
      </c>
      <c r="N198" s="10">
        <v>84375</v>
      </c>
      <c r="O198" s="7" t="s">
        <v>637</v>
      </c>
      <c r="P198" s="7" t="s">
        <v>89</v>
      </c>
      <c r="Q198" s="15" t="s">
        <v>654</v>
      </c>
      <c r="R198" s="16">
        <v>0</v>
      </c>
    </row>
    <row r="199" spans="1:18" s="8" customFormat="1" ht="93" customHeight="1">
      <c r="A199" s="6">
        <v>77</v>
      </c>
      <c r="B199" s="128" t="s">
        <v>82</v>
      </c>
      <c r="C199" s="17" t="s">
        <v>80</v>
      </c>
      <c r="D199" s="17" t="s">
        <v>83</v>
      </c>
      <c r="E199" s="154" t="s">
        <v>284</v>
      </c>
      <c r="F199" s="155" t="s">
        <v>39</v>
      </c>
      <c r="G199" s="155" t="s">
        <v>285</v>
      </c>
      <c r="H199" s="13" t="s">
        <v>88</v>
      </c>
      <c r="I199" s="207" t="s">
        <v>3</v>
      </c>
      <c r="J199" s="130">
        <f>36+48</f>
        <v>84</v>
      </c>
      <c r="K199" s="130" t="s">
        <v>41</v>
      </c>
      <c r="L199" s="136">
        <f>M199/J199</f>
        <v>373.0867346938775</v>
      </c>
      <c r="M199" s="127">
        <f t="shared" si="10"/>
        <v>31339.28571428571</v>
      </c>
      <c r="N199" s="127">
        <v>35100</v>
      </c>
      <c r="O199" s="7" t="s">
        <v>552</v>
      </c>
      <c r="P199" s="7" t="s">
        <v>89</v>
      </c>
      <c r="Q199" s="7" t="s">
        <v>97</v>
      </c>
      <c r="R199" s="16">
        <v>0</v>
      </c>
    </row>
    <row r="200" spans="1:18" s="8" customFormat="1" ht="90">
      <c r="A200" s="6">
        <v>78</v>
      </c>
      <c r="B200" s="128" t="s">
        <v>82</v>
      </c>
      <c r="C200" s="17" t="s">
        <v>80</v>
      </c>
      <c r="D200" s="17" t="s">
        <v>83</v>
      </c>
      <c r="E200" s="154" t="s">
        <v>286</v>
      </c>
      <c r="F200" s="155" t="s">
        <v>287</v>
      </c>
      <c r="G200" s="155" t="s">
        <v>288</v>
      </c>
      <c r="H200" s="13" t="s">
        <v>87</v>
      </c>
      <c r="I200" s="207" t="s">
        <v>3</v>
      </c>
      <c r="J200" s="130">
        <f>24+24</f>
        <v>48</v>
      </c>
      <c r="K200" s="130" t="s">
        <v>61</v>
      </c>
      <c r="L200" s="136">
        <f>M200/J200</f>
        <v>312.49999999999994</v>
      </c>
      <c r="M200" s="127">
        <f t="shared" si="10"/>
        <v>14999.999999999998</v>
      </c>
      <c r="N200" s="127">
        <v>16800</v>
      </c>
      <c r="O200" s="7" t="s">
        <v>552</v>
      </c>
      <c r="P200" s="7" t="s">
        <v>89</v>
      </c>
      <c r="Q200" s="7" t="s">
        <v>97</v>
      </c>
      <c r="R200" s="16">
        <v>0</v>
      </c>
    </row>
    <row r="201" spans="1:18" s="8" customFormat="1" ht="90">
      <c r="A201" s="6">
        <v>79</v>
      </c>
      <c r="B201" s="128" t="s">
        <v>82</v>
      </c>
      <c r="C201" s="17" t="s">
        <v>80</v>
      </c>
      <c r="D201" s="17" t="s">
        <v>83</v>
      </c>
      <c r="E201" s="154" t="s">
        <v>289</v>
      </c>
      <c r="F201" s="155" t="s">
        <v>287</v>
      </c>
      <c r="G201" s="155" t="s">
        <v>290</v>
      </c>
      <c r="H201" s="13" t="s">
        <v>87</v>
      </c>
      <c r="I201" s="207" t="s">
        <v>3</v>
      </c>
      <c r="J201" s="130">
        <v>16</v>
      </c>
      <c r="K201" s="130" t="s">
        <v>61</v>
      </c>
      <c r="L201" s="136">
        <f>M201/J201</f>
        <v>279.0178571428571</v>
      </c>
      <c r="M201" s="127">
        <f t="shared" si="10"/>
        <v>4464.285714285714</v>
      </c>
      <c r="N201" s="127">
        <v>5000</v>
      </c>
      <c r="O201" s="7" t="s">
        <v>552</v>
      </c>
      <c r="P201" s="7" t="s">
        <v>89</v>
      </c>
      <c r="Q201" s="7" t="s">
        <v>97</v>
      </c>
      <c r="R201" s="16">
        <v>0</v>
      </c>
    </row>
    <row r="202" spans="1:18" s="8" customFormat="1" ht="120">
      <c r="A202" s="6">
        <v>80</v>
      </c>
      <c r="B202" s="128" t="s">
        <v>82</v>
      </c>
      <c r="C202" s="17" t="s">
        <v>80</v>
      </c>
      <c r="D202" s="17" t="s">
        <v>83</v>
      </c>
      <c r="E202" s="154" t="s">
        <v>291</v>
      </c>
      <c r="F202" s="155" t="s">
        <v>292</v>
      </c>
      <c r="G202" s="155" t="s">
        <v>293</v>
      </c>
      <c r="H202" s="13" t="s">
        <v>86</v>
      </c>
      <c r="I202" s="207" t="s">
        <v>3</v>
      </c>
      <c r="J202" s="130">
        <f>144+144</f>
        <v>288</v>
      </c>
      <c r="K202" s="130" t="s">
        <v>30</v>
      </c>
      <c r="L202" s="136">
        <f>M202/J202</f>
        <v>89.28571428571428</v>
      </c>
      <c r="M202" s="127">
        <f t="shared" si="10"/>
        <v>25714.28571428571</v>
      </c>
      <c r="N202" s="127">
        <v>28800</v>
      </c>
      <c r="O202" s="7" t="s">
        <v>552</v>
      </c>
      <c r="P202" s="7" t="s">
        <v>89</v>
      </c>
      <c r="Q202" s="7" t="s">
        <v>97</v>
      </c>
      <c r="R202" s="16">
        <v>0</v>
      </c>
    </row>
    <row r="203" spans="1:18" s="8" customFormat="1" ht="57.75" customHeight="1">
      <c r="A203" s="6">
        <v>81</v>
      </c>
      <c r="B203" s="128" t="s">
        <v>82</v>
      </c>
      <c r="C203" s="17" t="s">
        <v>80</v>
      </c>
      <c r="D203" s="17" t="s">
        <v>83</v>
      </c>
      <c r="E203" s="154" t="s">
        <v>294</v>
      </c>
      <c r="F203" s="155" t="s">
        <v>141</v>
      </c>
      <c r="G203" s="155" t="s">
        <v>295</v>
      </c>
      <c r="H203" s="13" t="s">
        <v>140</v>
      </c>
      <c r="I203" s="207" t="s">
        <v>3</v>
      </c>
      <c r="J203" s="130">
        <v>34</v>
      </c>
      <c r="K203" s="130" t="s">
        <v>61</v>
      </c>
      <c r="L203" s="136">
        <v>100</v>
      </c>
      <c r="M203" s="127">
        <f t="shared" si="10"/>
        <v>3035.7142857142853</v>
      </c>
      <c r="N203" s="127">
        <v>3400</v>
      </c>
      <c r="O203" s="7" t="s">
        <v>552</v>
      </c>
      <c r="P203" s="7" t="s">
        <v>89</v>
      </c>
      <c r="Q203" s="7" t="s">
        <v>97</v>
      </c>
      <c r="R203" s="16">
        <v>0</v>
      </c>
    </row>
    <row r="204" spans="1:18" s="8" customFormat="1" ht="74.25" customHeight="1">
      <c r="A204" s="6">
        <v>82</v>
      </c>
      <c r="B204" s="128" t="s">
        <v>82</v>
      </c>
      <c r="C204" s="17" t="s">
        <v>80</v>
      </c>
      <c r="D204" s="17" t="s">
        <v>83</v>
      </c>
      <c r="E204" s="154" t="s">
        <v>296</v>
      </c>
      <c r="F204" s="155" t="s">
        <v>297</v>
      </c>
      <c r="G204" s="155" t="s">
        <v>298</v>
      </c>
      <c r="H204" s="13" t="s">
        <v>84</v>
      </c>
      <c r="I204" s="207" t="s">
        <v>3</v>
      </c>
      <c r="J204" s="130">
        <f>36+36</f>
        <v>72</v>
      </c>
      <c r="K204" s="130" t="s">
        <v>61</v>
      </c>
      <c r="L204" s="136">
        <v>225</v>
      </c>
      <c r="M204" s="127">
        <f t="shared" si="10"/>
        <v>15267.857142857141</v>
      </c>
      <c r="N204" s="127">
        <v>17100</v>
      </c>
      <c r="O204" s="7" t="s">
        <v>552</v>
      </c>
      <c r="P204" s="7" t="s">
        <v>89</v>
      </c>
      <c r="Q204" s="7" t="s">
        <v>97</v>
      </c>
      <c r="R204" s="16">
        <v>0</v>
      </c>
    </row>
    <row r="205" spans="1:18" s="8" customFormat="1" ht="85.5" customHeight="1">
      <c r="A205" s="6">
        <v>83</v>
      </c>
      <c r="B205" s="128" t="s">
        <v>82</v>
      </c>
      <c r="C205" s="17" t="s">
        <v>80</v>
      </c>
      <c r="D205" s="17" t="s">
        <v>83</v>
      </c>
      <c r="E205" s="154" t="s">
        <v>296</v>
      </c>
      <c r="F205" s="155" t="s">
        <v>297</v>
      </c>
      <c r="G205" s="155" t="s">
        <v>298</v>
      </c>
      <c r="H205" s="163" t="s">
        <v>85</v>
      </c>
      <c r="I205" s="207" t="s">
        <v>3</v>
      </c>
      <c r="J205" s="130">
        <f>24+72</f>
        <v>96</v>
      </c>
      <c r="K205" s="130" t="s">
        <v>61</v>
      </c>
      <c r="L205" s="136">
        <v>200</v>
      </c>
      <c r="M205" s="127">
        <f t="shared" si="10"/>
        <v>17142.85714285714</v>
      </c>
      <c r="N205" s="127">
        <v>19200</v>
      </c>
      <c r="O205" s="7" t="s">
        <v>552</v>
      </c>
      <c r="P205" s="7" t="s">
        <v>89</v>
      </c>
      <c r="Q205" s="7" t="s">
        <v>97</v>
      </c>
      <c r="R205" s="16">
        <v>0</v>
      </c>
    </row>
    <row r="206" spans="1:18" s="8" customFormat="1" ht="75">
      <c r="A206" s="6">
        <v>84</v>
      </c>
      <c r="B206" s="128" t="s">
        <v>82</v>
      </c>
      <c r="C206" s="17" t="s">
        <v>80</v>
      </c>
      <c r="D206" s="17" t="s">
        <v>83</v>
      </c>
      <c r="E206" s="154" t="s">
        <v>299</v>
      </c>
      <c r="F206" s="155" t="s">
        <v>300</v>
      </c>
      <c r="G206" s="155" t="s">
        <v>301</v>
      </c>
      <c r="H206" s="162" t="s">
        <v>40</v>
      </c>
      <c r="I206" s="207" t="s">
        <v>3</v>
      </c>
      <c r="J206" s="130">
        <v>10</v>
      </c>
      <c r="K206" s="130" t="s">
        <v>61</v>
      </c>
      <c r="L206" s="10">
        <f>M206/J206</f>
        <v>2232.142857142857</v>
      </c>
      <c r="M206" s="127">
        <f t="shared" si="10"/>
        <v>22321.42857142857</v>
      </c>
      <c r="N206" s="127">
        <v>25000</v>
      </c>
      <c r="O206" s="7" t="s">
        <v>552</v>
      </c>
      <c r="P206" s="7" t="s">
        <v>89</v>
      </c>
      <c r="Q206" s="7" t="s">
        <v>97</v>
      </c>
      <c r="R206" s="16">
        <v>0</v>
      </c>
    </row>
    <row r="207" spans="1:18" s="8" customFormat="1" ht="120">
      <c r="A207" s="6">
        <v>85</v>
      </c>
      <c r="B207" s="128" t="s">
        <v>82</v>
      </c>
      <c r="C207" s="17" t="s">
        <v>80</v>
      </c>
      <c r="D207" s="17" t="s">
        <v>83</v>
      </c>
      <c r="E207" s="154" t="s">
        <v>691</v>
      </c>
      <c r="F207" s="155" t="s">
        <v>692</v>
      </c>
      <c r="G207" s="155" t="s">
        <v>693</v>
      </c>
      <c r="H207" s="305" t="s">
        <v>486</v>
      </c>
      <c r="I207" s="207" t="s">
        <v>3</v>
      </c>
      <c r="J207" s="7">
        <v>138</v>
      </c>
      <c r="K207" s="7" t="s">
        <v>501</v>
      </c>
      <c r="L207" s="158">
        <f>M207/J207</f>
        <v>446.4285714285714</v>
      </c>
      <c r="M207" s="158">
        <f t="shared" si="10"/>
        <v>61607.14285714285</v>
      </c>
      <c r="N207" s="7">
        <v>69000</v>
      </c>
      <c r="O207" s="140" t="s">
        <v>68</v>
      </c>
      <c r="P207" s="140" t="s">
        <v>89</v>
      </c>
      <c r="Q207" s="7" t="s">
        <v>97</v>
      </c>
      <c r="R207" s="141">
        <v>0</v>
      </c>
    </row>
    <row r="208" spans="1:18" s="8" customFormat="1" ht="68.25" customHeight="1">
      <c r="A208" s="6">
        <v>86</v>
      </c>
      <c r="B208" s="128" t="s">
        <v>82</v>
      </c>
      <c r="C208" s="17" t="s">
        <v>80</v>
      </c>
      <c r="D208" s="17" t="s">
        <v>83</v>
      </c>
      <c r="E208" s="154" t="s">
        <v>691</v>
      </c>
      <c r="F208" s="155" t="s">
        <v>692</v>
      </c>
      <c r="G208" s="155" t="s">
        <v>693</v>
      </c>
      <c r="H208" s="306" t="s">
        <v>694</v>
      </c>
      <c r="I208" s="207" t="s">
        <v>3</v>
      </c>
      <c r="J208" s="307">
        <v>828</v>
      </c>
      <c r="K208" s="307" t="s">
        <v>61</v>
      </c>
      <c r="L208" s="158">
        <f aca="true" t="shared" si="11" ref="L208:L225">M208/J208</f>
        <v>133.92857142857142</v>
      </c>
      <c r="M208" s="308">
        <f t="shared" si="10"/>
        <v>110892.85714285713</v>
      </c>
      <c r="N208" s="215">
        <v>124200</v>
      </c>
      <c r="O208" s="140" t="s">
        <v>68</v>
      </c>
      <c r="P208" s="140" t="s">
        <v>89</v>
      </c>
      <c r="Q208" s="7" t="s">
        <v>97</v>
      </c>
      <c r="R208" s="141">
        <v>0</v>
      </c>
    </row>
    <row r="209" spans="1:18" s="8" customFormat="1" ht="90.75" customHeight="1">
      <c r="A209" s="6">
        <v>87</v>
      </c>
      <c r="B209" s="128" t="s">
        <v>82</v>
      </c>
      <c r="C209" s="17" t="s">
        <v>80</v>
      </c>
      <c r="D209" s="17" t="s">
        <v>83</v>
      </c>
      <c r="E209" s="154" t="s">
        <v>695</v>
      </c>
      <c r="F209" s="155" t="s">
        <v>696</v>
      </c>
      <c r="G209" s="155" t="s">
        <v>697</v>
      </c>
      <c r="H209" s="164" t="s">
        <v>487</v>
      </c>
      <c r="I209" s="207" t="s">
        <v>3</v>
      </c>
      <c r="J209" s="7">
        <v>5</v>
      </c>
      <c r="K209" s="7" t="s">
        <v>501</v>
      </c>
      <c r="L209" s="158">
        <f t="shared" si="11"/>
        <v>624.9999999999999</v>
      </c>
      <c r="M209" s="160">
        <f t="shared" si="10"/>
        <v>3124.9999999999995</v>
      </c>
      <c r="N209" s="7">
        <v>3500</v>
      </c>
      <c r="O209" s="7" t="s">
        <v>68</v>
      </c>
      <c r="P209" s="7" t="s">
        <v>89</v>
      </c>
      <c r="Q209" s="7" t="s">
        <v>97</v>
      </c>
      <c r="R209" s="141">
        <v>0</v>
      </c>
    </row>
    <row r="210" spans="1:18" s="8" customFormat="1" ht="86.25" customHeight="1">
      <c r="A210" s="6">
        <v>88</v>
      </c>
      <c r="B210" s="128" t="s">
        <v>82</v>
      </c>
      <c r="C210" s="17" t="s">
        <v>80</v>
      </c>
      <c r="D210" s="17" t="s">
        <v>83</v>
      </c>
      <c r="E210" s="284" t="s">
        <v>698</v>
      </c>
      <c r="F210" s="172" t="s">
        <v>56</v>
      </c>
      <c r="G210" s="172" t="s">
        <v>699</v>
      </c>
      <c r="H210" s="156" t="s">
        <v>488</v>
      </c>
      <c r="I210" s="207" t="s">
        <v>3</v>
      </c>
      <c r="J210" s="7">
        <v>24</v>
      </c>
      <c r="K210" s="7" t="s">
        <v>66</v>
      </c>
      <c r="L210" s="158">
        <f t="shared" si="11"/>
        <v>178.57142857142856</v>
      </c>
      <c r="M210" s="161">
        <f t="shared" si="10"/>
        <v>4285.714285714285</v>
      </c>
      <c r="N210" s="7">
        <v>4800</v>
      </c>
      <c r="O210" s="7" t="s">
        <v>68</v>
      </c>
      <c r="P210" s="7" t="s">
        <v>89</v>
      </c>
      <c r="Q210" s="7" t="s">
        <v>97</v>
      </c>
      <c r="R210" s="141">
        <v>0</v>
      </c>
    </row>
    <row r="211" spans="1:18" s="8" customFormat="1" ht="103.5" customHeight="1">
      <c r="A211" s="6">
        <v>89</v>
      </c>
      <c r="B211" s="128" t="s">
        <v>82</v>
      </c>
      <c r="C211" s="17" t="s">
        <v>80</v>
      </c>
      <c r="D211" s="17" t="s">
        <v>83</v>
      </c>
      <c r="E211" s="154" t="s">
        <v>284</v>
      </c>
      <c r="F211" s="155" t="s">
        <v>39</v>
      </c>
      <c r="G211" s="155" t="s">
        <v>285</v>
      </c>
      <c r="H211" s="156" t="s">
        <v>489</v>
      </c>
      <c r="I211" s="207" t="s">
        <v>3</v>
      </c>
      <c r="J211" s="307">
        <v>36</v>
      </c>
      <c r="K211" s="307" t="s">
        <v>41</v>
      </c>
      <c r="L211" s="158">
        <f t="shared" si="11"/>
        <v>178.57142857142856</v>
      </c>
      <c r="M211" s="308">
        <f t="shared" si="10"/>
        <v>6428.5714285714275</v>
      </c>
      <c r="N211" s="215">
        <v>7200</v>
      </c>
      <c r="O211" s="7" t="s">
        <v>68</v>
      </c>
      <c r="P211" s="7" t="s">
        <v>89</v>
      </c>
      <c r="Q211" s="7" t="s">
        <v>97</v>
      </c>
      <c r="R211" s="141">
        <v>0</v>
      </c>
    </row>
    <row r="212" spans="1:18" s="8" customFormat="1" ht="81" customHeight="1">
      <c r="A212" s="6">
        <v>90</v>
      </c>
      <c r="B212" s="128" t="s">
        <v>82</v>
      </c>
      <c r="C212" s="17" t="s">
        <v>80</v>
      </c>
      <c r="D212" s="17" t="s">
        <v>83</v>
      </c>
      <c r="E212" s="154" t="s">
        <v>719</v>
      </c>
      <c r="F212" s="155" t="s">
        <v>711</v>
      </c>
      <c r="G212" s="155" t="s">
        <v>720</v>
      </c>
      <c r="H212" s="156" t="s">
        <v>490</v>
      </c>
      <c r="I212" s="207" t="s">
        <v>3</v>
      </c>
      <c r="J212" s="307">
        <v>11</v>
      </c>
      <c r="K212" s="307" t="s">
        <v>61</v>
      </c>
      <c r="L212" s="158">
        <f t="shared" si="11"/>
        <v>357.1428571428571</v>
      </c>
      <c r="M212" s="308">
        <f t="shared" si="10"/>
        <v>3928.571428571428</v>
      </c>
      <c r="N212" s="215">
        <v>4400</v>
      </c>
      <c r="O212" s="7" t="s">
        <v>68</v>
      </c>
      <c r="P212" s="7" t="s">
        <v>89</v>
      </c>
      <c r="Q212" s="7" t="s">
        <v>97</v>
      </c>
      <c r="R212" s="141">
        <v>0</v>
      </c>
    </row>
    <row r="213" spans="1:18" s="8" customFormat="1" ht="105">
      <c r="A213" s="6">
        <v>91</v>
      </c>
      <c r="B213" s="128" t="s">
        <v>82</v>
      </c>
      <c r="C213" s="17" t="s">
        <v>80</v>
      </c>
      <c r="D213" s="17" t="s">
        <v>83</v>
      </c>
      <c r="E213" s="154" t="s">
        <v>721</v>
      </c>
      <c r="F213" s="155" t="s">
        <v>55</v>
      </c>
      <c r="G213" s="155" t="s">
        <v>722</v>
      </c>
      <c r="H213" s="156" t="s">
        <v>638</v>
      </c>
      <c r="I213" s="207" t="s">
        <v>3</v>
      </c>
      <c r="J213" s="307">
        <v>60</v>
      </c>
      <c r="K213" s="307" t="s">
        <v>61</v>
      </c>
      <c r="L213" s="158">
        <f t="shared" si="11"/>
        <v>267.85714285714283</v>
      </c>
      <c r="M213" s="308">
        <f t="shared" si="10"/>
        <v>16071.42857142857</v>
      </c>
      <c r="N213" s="215">
        <v>18000</v>
      </c>
      <c r="O213" s="7" t="s">
        <v>68</v>
      </c>
      <c r="P213" s="7" t="s">
        <v>89</v>
      </c>
      <c r="Q213" s="7" t="s">
        <v>97</v>
      </c>
      <c r="R213" s="141">
        <v>0</v>
      </c>
    </row>
    <row r="214" spans="1:18" s="8" customFormat="1" ht="85.5" customHeight="1">
      <c r="A214" s="6">
        <v>92</v>
      </c>
      <c r="B214" s="128" t="s">
        <v>82</v>
      </c>
      <c r="C214" s="17" t="s">
        <v>80</v>
      </c>
      <c r="D214" s="17" t="s">
        <v>83</v>
      </c>
      <c r="E214" s="154" t="s">
        <v>700</v>
      </c>
      <c r="F214" s="155" t="s">
        <v>701</v>
      </c>
      <c r="G214" s="155" t="s">
        <v>702</v>
      </c>
      <c r="H214" s="156" t="s">
        <v>491</v>
      </c>
      <c r="I214" s="207" t="s">
        <v>3</v>
      </c>
      <c r="J214" s="307">
        <v>24</v>
      </c>
      <c r="K214" s="307" t="s">
        <v>501</v>
      </c>
      <c r="L214" s="158">
        <f t="shared" si="11"/>
        <v>312.49999999999994</v>
      </c>
      <c r="M214" s="308">
        <f t="shared" si="10"/>
        <v>7499.999999999999</v>
      </c>
      <c r="N214" s="215">
        <v>8400</v>
      </c>
      <c r="O214" s="7" t="s">
        <v>68</v>
      </c>
      <c r="P214" s="7" t="s">
        <v>89</v>
      </c>
      <c r="Q214" s="7" t="s">
        <v>97</v>
      </c>
      <c r="R214" s="141">
        <v>0</v>
      </c>
    </row>
    <row r="215" spans="1:18" s="8" customFormat="1" ht="135">
      <c r="A215" s="6">
        <v>93</v>
      </c>
      <c r="B215" s="128" t="s">
        <v>82</v>
      </c>
      <c r="C215" s="17" t="s">
        <v>80</v>
      </c>
      <c r="D215" s="17" t="s">
        <v>83</v>
      </c>
      <c r="E215" s="154" t="s">
        <v>703</v>
      </c>
      <c r="F215" s="155" t="s">
        <v>701</v>
      </c>
      <c r="G215" s="155" t="s">
        <v>704</v>
      </c>
      <c r="H215" s="156" t="s">
        <v>492</v>
      </c>
      <c r="I215" s="207" t="s">
        <v>3</v>
      </c>
      <c r="J215" s="307">
        <v>24</v>
      </c>
      <c r="K215" s="307" t="s">
        <v>61</v>
      </c>
      <c r="L215" s="158">
        <f t="shared" si="11"/>
        <v>624.9999999999999</v>
      </c>
      <c r="M215" s="215">
        <f t="shared" si="10"/>
        <v>14999.999999999998</v>
      </c>
      <c r="N215" s="215">
        <v>16800</v>
      </c>
      <c r="O215" s="140" t="s">
        <v>68</v>
      </c>
      <c r="P215" s="140" t="s">
        <v>89</v>
      </c>
      <c r="Q215" s="7" t="s">
        <v>97</v>
      </c>
      <c r="R215" s="141">
        <v>0</v>
      </c>
    </row>
    <row r="216" spans="1:18" s="8" customFormat="1" ht="92.25" customHeight="1">
      <c r="A216" s="6">
        <v>94</v>
      </c>
      <c r="B216" s="128" t="s">
        <v>82</v>
      </c>
      <c r="C216" s="17" t="s">
        <v>80</v>
      </c>
      <c r="D216" s="17" t="s">
        <v>83</v>
      </c>
      <c r="E216" s="154" t="s">
        <v>706</v>
      </c>
      <c r="F216" s="155" t="s">
        <v>701</v>
      </c>
      <c r="G216" s="155" t="s">
        <v>707</v>
      </c>
      <c r="H216" s="156" t="s">
        <v>705</v>
      </c>
      <c r="I216" s="207" t="s">
        <v>3</v>
      </c>
      <c r="J216" s="307">
        <v>12</v>
      </c>
      <c r="K216" s="307" t="s">
        <v>501</v>
      </c>
      <c r="L216" s="158">
        <f t="shared" si="11"/>
        <v>624.9999999999999</v>
      </c>
      <c r="M216" s="215">
        <f t="shared" si="10"/>
        <v>7499.999999999999</v>
      </c>
      <c r="N216" s="215">
        <v>8400</v>
      </c>
      <c r="O216" s="7" t="s">
        <v>68</v>
      </c>
      <c r="P216" s="7" t="s">
        <v>89</v>
      </c>
      <c r="Q216" s="7" t="s">
        <v>97</v>
      </c>
      <c r="R216" s="159">
        <v>0</v>
      </c>
    </row>
    <row r="217" spans="1:18" s="8" customFormat="1" ht="75">
      <c r="A217" s="6">
        <v>95</v>
      </c>
      <c r="B217" s="128" t="s">
        <v>82</v>
      </c>
      <c r="C217" s="17" t="s">
        <v>80</v>
      </c>
      <c r="D217" s="17" t="s">
        <v>83</v>
      </c>
      <c r="E217" s="154" t="s">
        <v>708</v>
      </c>
      <c r="F217" s="155" t="s">
        <v>292</v>
      </c>
      <c r="G217" s="155" t="s">
        <v>709</v>
      </c>
      <c r="H217" s="156" t="s">
        <v>639</v>
      </c>
      <c r="I217" s="207" t="s">
        <v>3</v>
      </c>
      <c r="J217" s="307">
        <v>12</v>
      </c>
      <c r="K217" s="307" t="s">
        <v>61</v>
      </c>
      <c r="L217" s="158">
        <f t="shared" si="11"/>
        <v>892.8571428571428</v>
      </c>
      <c r="M217" s="308">
        <f t="shared" si="10"/>
        <v>10714.285714285714</v>
      </c>
      <c r="N217" s="215">
        <v>12000</v>
      </c>
      <c r="O217" s="7" t="s">
        <v>68</v>
      </c>
      <c r="P217" s="7" t="s">
        <v>89</v>
      </c>
      <c r="Q217" s="7" t="s">
        <v>97</v>
      </c>
      <c r="R217" s="141">
        <v>0</v>
      </c>
    </row>
    <row r="218" spans="1:18" s="8" customFormat="1" ht="81" customHeight="1">
      <c r="A218" s="6">
        <v>96</v>
      </c>
      <c r="B218" s="128" t="s">
        <v>82</v>
      </c>
      <c r="C218" s="17" t="s">
        <v>80</v>
      </c>
      <c r="D218" s="17" t="s">
        <v>83</v>
      </c>
      <c r="E218" s="154" t="s">
        <v>710</v>
      </c>
      <c r="F218" s="155" t="s">
        <v>711</v>
      </c>
      <c r="G218" s="155" t="s">
        <v>712</v>
      </c>
      <c r="H218" s="156" t="s">
        <v>493</v>
      </c>
      <c r="I218" s="207" t="s">
        <v>3</v>
      </c>
      <c r="J218" s="307">
        <v>36</v>
      </c>
      <c r="K218" s="307" t="s">
        <v>61</v>
      </c>
      <c r="L218" s="158">
        <f t="shared" si="11"/>
        <v>178.57142857142856</v>
      </c>
      <c r="M218" s="308">
        <f t="shared" si="10"/>
        <v>6428.5714285714275</v>
      </c>
      <c r="N218" s="215">
        <v>7200</v>
      </c>
      <c r="O218" s="7" t="s">
        <v>68</v>
      </c>
      <c r="P218" s="7" t="s">
        <v>89</v>
      </c>
      <c r="Q218" s="7" t="s">
        <v>97</v>
      </c>
      <c r="R218" s="159">
        <v>0</v>
      </c>
    </row>
    <row r="219" spans="1:18" s="8" customFormat="1" ht="75">
      <c r="A219" s="6">
        <v>97</v>
      </c>
      <c r="B219" s="128" t="s">
        <v>82</v>
      </c>
      <c r="C219" s="17" t="s">
        <v>80</v>
      </c>
      <c r="D219" s="17" t="s">
        <v>83</v>
      </c>
      <c r="E219" s="154" t="s">
        <v>716</v>
      </c>
      <c r="F219" s="155" t="s">
        <v>717</v>
      </c>
      <c r="G219" s="155" t="s">
        <v>718</v>
      </c>
      <c r="H219" s="309" t="s">
        <v>494</v>
      </c>
      <c r="I219" s="207" t="s">
        <v>3</v>
      </c>
      <c r="J219" s="307">
        <v>6</v>
      </c>
      <c r="K219" s="307" t="s">
        <v>61</v>
      </c>
      <c r="L219" s="158">
        <f t="shared" si="11"/>
        <v>535.7142857142857</v>
      </c>
      <c r="M219" s="308">
        <f t="shared" si="10"/>
        <v>3214.2857142857138</v>
      </c>
      <c r="N219" s="215">
        <v>3600</v>
      </c>
      <c r="O219" s="7" t="s">
        <v>68</v>
      </c>
      <c r="P219" s="7" t="s">
        <v>89</v>
      </c>
      <c r="Q219" s="7" t="s">
        <v>97</v>
      </c>
      <c r="R219" s="159">
        <v>0</v>
      </c>
    </row>
    <row r="220" spans="1:18" s="8" customFormat="1" ht="84" customHeight="1">
      <c r="A220" s="6">
        <v>98</v>
      </c>
      <c r="B220" s="128" t="s">
        <v>82</v>
      </c>
      <c r="C220" s="17" t="s">
        <v>80</v>
      </c>
      <c r="D220" s="17" t="s">
        <v>83</v>
      </c>
      <c r="E220" s="154" t="s">
        <v>713</v>
      </c>
      <c r="F220" s="155" t="s">
        <v>714</v>
      </c>
      <c r="G220" s="155" t="s">
        <v>715</v>
      </c>
      <c r="H220" s="156" t="s">
        <v>640</v>
      </c>
      <c r="I220" s="207" t="s">
        <v>3</v>
      </c>
      <c r="J220" s="307">
        <v>4</v>
      </c>
      <c r="K220" s="307" t="s">
        <v>61</v>
      </c>
      <c r="L220" s="158">
        <f t="shared" si="11"/>
        <v>669.6428571428571</v>
      </c>
      <c r="M220" s="308">
        <f aca="true" t="shared" si="12" ref="M220:M225">N220/1.12</f>
        <v>2678.5714285714284</v>
      </c>
      <c r="N220" s="215">
        <v>3000</v>
      </c>
      <c r="O220" s="7" t="s">
        <v>68</v>
      </c>
      <c r="P220" s="7" t="s">
        <v>89</v>
      </c>
      <c r="Q220" s="7" t="s">
        <v>97</v>
      </c>
      <c r="R220" s="159">
        <v>0</v>
      </c>
    </row>
    <row r="221" spans="1:18" s="8" customFormat="1" ht="87.75" customHeight="1">
      <c r="A221" s="6">
        <v>99</v>
      </c>
      <c r="B221" s="128" t="s">
        <v>82</v>
      </c>
      <c r="C221" s="17" t="s">
        <v>80</v>
      </c>
      <c r="D221" s="17" t="s">
        <v>83</v>
      </c>
      <c r="E221" s="154" t="s">
        <v>724</v>
      </c>
      <c r="F221" s="155" t="s">
        <v>300</v>
      </c>
      <c r="G221" s="155" t="s">
        <v>725</v>
      </c>
      <c r="H221" s="172" t="s">
        <v>723</v>
      </c>
      <c r="I221" s="207" t="s">
        <v>3</v>
      </c>
      <c r="J221" s="307">
        <v>10</v>
      </c>
      <c r="K221" s="307" t="s">
        <v>61</v>
      </c>
      <c r="L221" s="158">
        <f t="shared" si="11"/>
        <v>2232.142857142857</v>
      </c>
      <c r="M221" s="308">
        <f t="shared" si="12"/>
        <v>22321.42857142857</v>
      </c>
      <c r="N221" s="215">
        <v>25000</v>
      </c>
      <c r="O221" s="7" t="s">
        <v>68</v>
      </c>
      <c r="P221" s="7" t="s">
        <v>89</v>
      </c>
      <c r="Q221" s="7" t="s">
        <v>97</v>
      </c>
      <c r="R221" s="141">
        <v>0</v>
      </c>
    </row>
    <row r="222" spans="1:18" s="8" customFormat="1" ht="135">
      <c r="A222" s="6">
        <v>100</v>
      </c>
      <c r="B222" s="128" t="s">
        <v>82</v>
      </c>
      <c r="C222" s="17" t="s">
        <v>80</v>
      </c>
      <c r="D222" s="17" t="s">
        <v>83</v>
      </c>
      <c r="E222" s="154" t="s">
        <v>726</v>
      </c>
      <c r="F222" s="155" t="s">
        <v>727</v>
      </c>
      <c r="G222" s="155" t="s">
        <v>728</v>
      </c>
      <c r="H222" s="309" t="s">
        <v>495</v>
      </c>
      <c r="I222" s="207" t="s">
        <v>3</v>
      </c>
      <c r="J222" s="307">
        <v>5</v>
      </c>
      <c r="K222" s="307" t="s">
        <v>61</v>
      </c>
      <c r="L222" s="158">
        <f t="shared" si="11"/>
        <v>758.9285714285713</v>
      </c>
      <c r="M222" s="308">
        <f t="shared" si="12"/>
        <v>3794.642857142857</v>
      </c>
      <c r="N222" s="215">
        <v>4250</v>
      </c>
      <c r="O222" s="7" t="s">
        <v>68</v>
      </c>
      <c r="P222" s="7" t="s">
        <v>89</v>
      </c>
      <c r="Q222" s="7" t="s">
        <v>97</v>
      </c>
      <c r="R222" s="141">
        <v>0</v>
      </c>
    </row>
    <row r="223" spans="1:18" s="8" customFormat="1" ht="75">
      <c r="A223" s="6">
        <v>101</v>
      </c>
      <c r="B223" s="128" t="s">
        <v>82</v>
      </c>
      <c r="C223" s="17" t="s">
        <v>80</v>
      </c>
      <c r="D223" s="17" t="s">
        <v>83</v>
      </c>
      <c r="E223" s="154" t="s">
        <v>729</v>
      </c>
      <c r="F223" s="155" t="s">
        <v>496</v>
      </c>
      <c r="G223" s="155" t="s">
        <v>730</v>
      </c>
      <c r="H223" s="164" t="s">
        <v>497</v>
      </c>
      <c r="I223" s="207" t="s">
        <v>3</v>
      </c>
      <c r="J223" s="307">
        <v>5</v>
      </c>
      <c r="K223" s="307" t="s">
        <v>61</v>
      </c>
      <c r="L223" s="158">
        <f t="shared" si="11"/>
        <v>758.9285714285713</v>
      </c>
      <c r="M223" s="308">
        <f t="shared" si="12"/>
        <v>3794.642857142857</v>
      </c>
      <c r="N223" s="215">
        <v>4250</v>
      </c>
      <c r="O223" s="7" t="s">
        <v>68</v>
      </c>
      <c r="P223" s="7" t="s">
        <v>89</v>
      </c>
      <c r="Q223" s="7" t="s">
        <v>97</v>
      </c>
      <c r="R223" s="141">
        <v>0</v>
      </c>
    </row>
    <row r="224" spans="1:18" s="8" customFormat="1" ht="75">
      <c r="A224" s="6">
        <v>102</v>
      </c>
      <c r="B224" s="128" t="s">
        <v>82</v>
      </c>
      <c r="C224" s="17" t="s">
        <v>80</v>
      </c>
      <c r="D224" s="17" t="s">
        <v>83</v>
      </c>
      <c r="E224" s="154" t="s">
        <v>731</v>
      </c>
      <c r="F224" s="156" t="s">
        <v>498</v>
      </c>
      <c r="G224" s="305" t="s">
        <v>499</v>
      </c>
      <c r="H224" s="305" t="s">
        <v>499</v>
      </c>
      <c r="I224" s="207" t="s">
        <v>3</v>
      </c>
      <c r="J224" s="307">
        <v>50</v>
      </c>
      <c r="K224" s="307" t="s">
        <v>61</v>
      </c>
      <c r="L224" s="158">
        <f t="shared" si="11"/>
        <v>535.7142857142857</v>
      </c>
      <c r="M224" s="308">
        <f t="shared" si="12"/>
        <v>26785.714285714283</v>
      </c>
      <c r="N224" s="215">
        <v>30000</v>
      </c>
      <c r="O224" s="7" t="s">
        <v>68</v>
      </c>
      <c r="P224" s="7" t="s">
        <v>89</v>
      </c>
      <c r="Q224" s="7" t="s">
        <v>97</v>
      </c>
      <c r="R224" s="141">
        <v>0</v>
      </c>
    </row>
    <row r="225" spans="1:18" s="8" customFormat="1" ht="75">
      <c r="A225" s="6">
        <v>103</v>
      </c>
      <c r="B225" s="128" t="s">
        <v>82</v>
      </c>
      <c r="C225" s="17" t="s">
        <v>80</v>
      </c>
      <c r="D225" s="17" t="s">
        <v>83</v>
      </c>
      <c r="E225" s="154" t="s">
        <v>732</v>
      </c>
      <c r="F225" s="155" t="s">
        <v>733</v>
      </c>
      <c r="G225" s="155" t="s">
        <v>734</v>
      </c>
      <c r="H225" s="306" t="s">
        <v>500</v>
      </c>
      <c r="I225" s="207" t="s">
        <v>3</v>
      </c>
      <c r="J225" s="139">
        <v>4</v>
      </c>
      <c r="K225" s="307" t="s">
        <v>61</v>
      </c>
      <c r="L225" s="158">
        <f t="shared" si="11"/>
        <v>1339.2857142857142</v>
      </c>
      <c r="M225" s="308">
        <f t="shared" si="12"/>
        <v>5357.142857142857</v>
      </c>
      <c r="N225" s="254">
        <v>6000</v>
      </c>
      <c r="O225" s="7" t="s">
        <v>68</v>
      </c>
      <c r="P225" s="7" t="s">
        <v>89</v>
      </c>
      <c r="Q225" s="7" t="s">
        <v>97</v>
      </c>
      <c r="R225" s="141">
        <v>0</v>
      </c>
    </row>
    <row r="226" spans="1:18" s="8" customFormat="1" ht="75">
      <c r="A226" s="6">
        <v>104</v>
      </c>
      <c r="B226" s="128" t="s">
        <v>82</v>
      </c>
      <c r="C226" s="17" t="s">
        <v>80</v>
      </c>
      <c r="D226" s="17" t="s">
        <v>83</v>
      </c>
      <c r="E226" s="154" t="s">
        <v>302</v>
      </c>
      <c r="F226" s="155" t="s">
        <v>121</v>
      </c>
      <c r="G226" s="155" t="s">
        <v>303</v>
      </c>
      <c r="H226" s="195" t="s">
        <v>121</v>
      </c>
      <c r="I226" s="207" t="s">
        <v>3</v>
      </c>
      <c r="J226" s="130">
        <v>5</v>
      </c>
      <c r="K226" s="130" t="s">
        <v>61</v>
      </c>
      <c r="L226" s="10">
        <f aca="true" t="shared" si="13" ref="L226:L231">M226/J226</f>
        <v>10714.285714285714</v>
      </c>
      <c r="M226" s="196">
        <f>N226/1.12</f>
        <v>53571.428571428565</v>
      </c>
      <c r="N226" s="174">
        <v>60000</v>
      </c>
      <c r="O226" s="7" t="s">
        <v>67</v>
      </c>
      <c r="P226" s="7" t="s">
        <v>89</v>
      </c>
      <c r="Q226" s="7" t="s">
        <v>97</v>
      </c>
      <c r="R226" s="16">
        <v>0</v>
      </c>
    </row>
    <row r="227" spans="1:18" s="8" customFormat="1" ht="141.75" customHeight="1">
      <c r="A227" s="6">
        <v>105</v>
      </c>
      <c r="B227" s="128" t="s">
        <v>82</v>
      </c>
      <c r="C227" s="17" t="s">
        <v>80</v>
      </c>
      <c r="D227" s="17" t="s">
        <v>83</v>
      </c>
      <c r="E227" s="154" t="s">
        <v>304</v>
      </c>
      <c r="F227" s="155" t="s">
        <v>57</v>
      </c>
      <c r="G227" s="155" t="s">
        <v>305</v>
      </c>
      <c r="H227" s="13" t="s">
        <v>65</v>
      </c>
      <c r="I227" s="207" t="s">
        <v>3</v>
      </c>
      <c r="J227" s="130">
        <v>5</v>
      </c>
      <c r="K227" s="130" t="s">
        <v>61</v>
      </c>
      <c r="L227" s="10">
        <f t="shared" si="13"/>
        <v>2732.142857142857</v>
      </c>
      <c r="M227" s="196">
        <f>N227/1.12</f>
        <v>13660.714285714284</v>
      </c>
      <c r="N227" s="174">
        <v>15300</v>
      </c>
      <c r="O227" s="7" t="s">
        <v>67</v>
      </c>
      <c r="P227" s="7" t="s">
        <v>89</v>
      </c>
      <c r="Q227" s="7" t="s">
        <v>97</v>
      </c>
      <c r="R227" s="141">
        <v>0</v>
      </c>
    </row>
    <row r="228" spans="1:18" s="8" customFormat="1" ht="75">
      <c r="A228" s="6">
        <v>106</v>
      </c>
      <c r="B228" s="128" t="s">
        <v>82</v>
      </c>
      <c r="C228" s="17" t="s">
        <v>80</v>
      </c>
      <c r="D228" s="17" t="s">
        <v>83</v>
      </c>
      <c r="E228" s="154" t="s">
        <v>307</v>
      </c>
      <c r="F228" s="155" t="s">
        <v>120</v>
      </c>
      <c r="G228" s="155" t="s">
        <v>308</v>
      </c>
      <c r="H228" s="208" t="s">
        <v>120</v>
      </c>
      <c r="I228" s="207" t="s">
        <v>3</v>
      </c>
      <c r="J228" s="130">
        <v>2</v>
      </c>
      <c r="K228" s="130" t="s">
        <v>61</v>
      </c>
      <c r="L228" s="10">
        <f t="shared" si="13"/>
        <v>16071.42857142857</v>
      </c>
      <c r="M228" s="196">
        <f>N228/1.12</f>
        <v>32142.85714285714</v>
      </c>
      <c r="N228" s="174">
        <v>36000</v>
      </c>
      <c r="O228" s="7" t="s">
        <v>67</v>
      </c>
      <c r="P228" s="7" t="s">
        <v>89</v>
      </c>
      <c r="Q228" s="7" t="s">
        <v>97</v>
      </c>
      <c r="R228" s="141">
        <v>0</v>
      </c>
    </row>
    <row r="229" spans="1:18" s="8" customFormat="1" ht="75">
      <c r="A229" s="6">
        <v>107</v>
      </c>
      <c r="B229" s="128" t="s">
        <v>82</v>
      </c>
      <c r="C229" s="17" t="s">
        <v>80</v>
      </c>
      <c r="D229" s="17" t="s">
        <v>83</v>
      </c>
      <c r="E229" s="209" t="s">
        <v>353</v>
      </c>
      <c r="F229" s="172" t="s">
        <v>17</v>
      </c>
      <c r="G229" s="164" t="s">
        <v>652</v>
      </c>
      <c r="H229" s="164" t="s">
        <v>652</v>
      </c>
      <c r="I229" s="192" t="s">
        <v>3</v>
      </c>
      <c r="J229" s="160">
        <v>22</v>
      </c>
      <c r="K229" s="130" t="s">
        <v>61</v>
      </c>
      <c r="L229" s="210">
        <f t="shared" si="13"/>
        <v>8409.09090909091</v>
      </c>
      <c r="M229" s="211">
        <v>185000</v>
      </c>
      <c r="N229" s="212">
        <f>M229*1.12</f>
        <v>207200.00000000003</v>
      </c>
      <c r="O229" s="7" t="s">
        <v>67</v>
      </c>
      <c r="P229" s="7" t="s">
        <v>89</v>
      </c>
      <c r="Q229" s="7" t="s">
        <v>97</v>
      </c>
      <c r="R229" s="16">
        <v>0</v>
      </c>
    </row>
    <row r="230" spans="1:18" s="8" customFormat="1" ht="75">
      <c r="A230" s="6">
        <v>108</v>
      </c>
      <c r="B230" s="128" t="s">
        <v>82</v>
      </c>
      <c r="C230" s="17" t="s">
        <v>80</v>
      </c>
      <c r="D230" s="17" t="s">
        <v>83</v>
      </c>
      <c r="E230" s="209" t="s">
        <v>353</v>
      </c>
      <c r="F230" s="156" t="s">
        <v>460</v>
      </c>
      <c r="G230" s="156" t="s">
        <v>471</v>
      </c>
      <c r="H230" s="156" t="s">
        <v>471</v>
      </c>
      <c r="I230" s="207" t="s">
        <v>3</v>
      </c>
      <c r="J230" s="7">
        <v>5</v>
      </c>
      <c r="K230" s="213" t="s">
        <v>61</v>
      </c>
      <c r="L230" s="214">
        <f t="shared" si="13"/>
        <v>4464.285714285714</v>
      </c>
      <c r="M230" s="214">
        <f>N230/1.12</f>
        <v>22321.42857142857</v>
      </c>
      <c r="N230" s="7">
        <v>25000</v>
      </c>
      <c r="O230" s="215" t="s">
        <v>68</v>
      </c>
      <c r="P230" s="7" t="s">
        <v>89</v>
      </c>
      <c r="Q230" s="7" t="s">
        <v>97</v>
      </c>
      <c r="R230" s="141">
        <v>0</v>
      </c>
    </row>
    <row r="231" spans="1:18" s="8" customFormat="1" ht="105">
      <c r="A231" s="6">
        <v>109</v>
      </c>
      <c r="B231" s="128" t="s">
        <v>82</v>
      </c>
      <c r="C231" s="17" t="s">
        <v>80</v>
      </c>
      <c r="D231" s="17" t="s">
        <v>83</v>
      </c>
      <c r="E231" s="209" t="s">
        <v>353</v>
      </c>
      <c r="F231" s="156" t="s">
        <v>649</v>
      </c>
      <c r="G231" s="164" t="s">
        <v>650</v>
      </c>
      <c r="H231" s="164" t="s">
        <v>650</v>
      </c>
      <c r="I231" s="207" t="s">
        <v>3</v>
      </c>
      <c r="J231" s="7">
        <v>5</v>
      </c>
      <c r="K231" s="213" t="s">
        <v>61</v>
      </c>
      <c r="L231" s="214">
        <f t="shared" si="13"/>
        <v>4464.285714285714</v>
      </c>
      <c r="M231" s="214">
        <f>N231/1.12</f>
        <v>22321.42857142857</v>
      </c>
      <c r="N231" s="7">
        <v>25000</v>
      </c>
      <c r="O231" s="215" t="s">
        <v>68</v>
      </c>
      <c r="P231" s="7" t="s">
        <v>89</v>
      </c>
      <c r="Q231" s="7" t="s">
        <v>97</v>
      </c>
      <c r="R231" s="141">
        <v>0</v>
      </c>
    </row>
    <row r="232" spans="1:18" s="8" customFormat="1" ht="105">
      <c r="A232" s="6">
        <v>110</v>
      </c>
      <c r="B232" s="128" t="s">
        <v>82</v>
      </c>
      <c r="C232" s="17" t="s">
        <v>80</v>
      </c>
      <c r="D232" s="17" t="s">
        <v>83</v>
      </c>
      <c r="E232" s="209" t="s">
        <v>353</v>
      </c>
      <c r="F232" s="156" t="s">
        <v>461</v>
      </c>
      <c r="G232" s="164" t="s">
        <v>651</v>
      </c>
      <c r="H232" s="164" t="s">
        <v>651</v>
      </c>
      <c r="I232" s="207" t="s">
        <v>3</v>
      </c>
      <c r="J232" s="7">
        <v>5</v>
      </c>
      <c r="K232" s="213" t="s">
        <v>61</v>
      </c>
      <c r="L232" s="214">
        <f aca="true" t="shared" si="14" ref="L232:L248">M232/J232</f>
        <v>4464.285714285714</v>
      </c>
      <c r="M232" s="214">
        <f aca="true" t="shared" si="15" ref="M232:M246">N232/1.12</f>
        <v>22321.42857142857</v>
      </c>
      <c r="N232" s="7">
        <v>25000</v>
      </c>
      <c r="O232" s="215" t="s">
        <v>68</v>
      </c>
      <c r="P232" s="7" t="s">
        <v>89</v>
      </c>
      <c r="Q232" s="7" t="s">
        <v>97</v>
      </c>
      <c r="R232" s="141">
        <v>0</v>
      </c>
    </row>
    <row r="233" spans="1:18" s="8" customFormat="1" ht="75">
      <c r="A233" s="6">
        <v>111</v>
      </c>
      <c r="B233" s="128" t="s">
        <v>82</v>
      </c>
      <c r="C233" s="17" t="s">
        <v>80</v>
      </c>
      <c r="D233" s="17" t="s">
        <v>83</v>
      </c>
      <c r="E233" s="209" t="s">
        <v>353</v>
      </c>
      <c r="F233" s="164" t="s">
        <v>462</v>
      </c>
      <c r="G233" s="156" t="s">
        <v>472</v>
      </c>
      <c r="H233" s="156" t="s">
        <v>472</v>
      </c>
      <c r="I233" s="207" t="s">
        <v>3</v>
      </c>
      <c r="J233" s="7">
        <v>30</v>
      </c>
      <c r="K233" s="213" t="s">
        <v>61</v>
      </c>
      <c r="L233" s="214">
        <f t="shared" si="14"/>
        <v>2232.142857142857</v>
      </c>
      <c r="M233" s="214">
        <f t="shared" si="15"/>
        <v>66964.28571428571</v>
      </c>
      <c r="N233" s="7">
        <v>75000</v>
      </c>
      <c r="O233" s="215" t="s">
        <v>68</v>
      </c>
      <c r="P233" s="7" t="s">
        <v>89</v>
      </c>
      <c r="Q233" s="7" t="s">
        <v>97</v>
      </c>
      <c r="R233" s="159">
        <v>0</v>
      </c>
    </row>
    <row r="234" spans="1:18" s="8" customFormat="1" ht="75">
      <c r="A234" s="6">
        <v>112</v>
      </c>
      <c r="B234" s="128" t="s">
        <v>82</v>
      </c>
      <c r="C234" s="17" t="s">
        <v>80</v>
      </c>
      <c r="D234" s="17" t="s">
        <v>83</v>
      </c>
      <c r="E234" s="209" t="s">
        <v>353</v>
      </c>
      <c r="F234" s="156" t="s">
        <v>463</v>
      </c>
      <c r="G234" s="156" t="s">
        <v>473</v>
      </c>
      <c r="H234" s="156" t="s">
        <v>473</v>
      </c>
      <c r="I234" s="207" t="s">
        <v>3</v>
      </c>
      <c r="J234" s="7">
        <v>10</v>
      </c>
      <c r="K234" s="213" t="s">
        <v>61</v>
      </c>
      <c r="L234" s="214">
        <f t="shared" si="14"/>
        <v>13053.571428571428</v>
      </c>
      <c r="M234" s="214">
        <f t="shared" si="15"/>
        <v>130535.71428571428</v>
      </c>
      <c r="N234" s="7">
        <v>146200</v>
      </c>
      <c r="O234" s="215" t="s">
        <v>68</v>
      </c>
      <c r="P234" s="7" t="s">
        <v>89</v>
      </c>
      <c r="Q234" s="7" t="s">
        <v>97</v>
      </c>
      <c r="R234" s="159">
        <v>0</v>
      </c>
    </row>
    <row r="235" spans="1:18" s="8" customFormat="1" ht="75">
      <c r="A235" s="6">
        <v>113</v>
      </c>
      <c r="B235" s="128" t="s">
        <v>82</v>
      </c>
      <c r="C235" s="17" t="s">
        <v>80</v>
      </c>
      <c r="D235" s="17" t="s">
        <v>83</v>
      </c>
      <c r="E235" s="209" t="s">
        <v>353</v>
      </c>
      <c r="F235" s="156" t="s">
        <v>464</v>
      </c>
      <c r="G235" s="156" t="s">
        <v>474</v>
      </c>
      <c r="H235" s="156" t="s">
        <v>474</v>
      </c>
      <c r="I235" s="207" t="s">
        <v>3</v>
      </c>
      <c r="J235" s="7">
        <v>10</v>
      </c>
      <c r="K235" s="213" t="s">
        <v>61</v>
      </c>
      <c r="L235" s="214">
        <f t="shared" si="14"/>
        <v>13080.357142857141</v>
      </c>
      <c r="M235" s="214">
        <f t="shared" si="15"/>
        <v>130803.57142857142</v>
      </c>
      <c r="N235" s="7">
        <v>146500</v>
      </c>
      <c r="O235" s="215" t="s">
        <v>68</v>
      </c>
      <c r="P235" s="7" t="s">
        <v>89</v>
      </c>
      <c r="Q235" s="7" t="s">
        <v>97</v>
      </c>
      <c r="R235" s="159">
        <v>0</v>
      </c>
    </row>
    <row r="236" spans="1:18" s="8" customFormat="1" ht="75">
      <c r="A236" s="6">
        <v>114</v>
      </c>
      <c r="B236" s="128" t="s">
        <v>82</v>
      </c>
      <c r="C236" s="17" t="s">
        <v>80</v>
      </c>
      <c r="D236" s="17" t="s">
        <v>83</v>
      </c>
      <c r="E236" s="209" t="s">
        <v>353</v>
      </c>
      <c r="F236" s="156" t="s">
        <v>465</v>
      </c>
      <c r="G236" s="156" t="s">
        <v>475</v>
      </c>
      <c r="H236" s="156" t="s">
        <v>475</v>
      </c>
      <c r="I236" s="207" t="s">
        <v>3</v>
      </c>
      <c r="J236" s="7">
        <v>10</v>
      </c>
      <c r="K236" s="213" t="s">
        <v>61</v>
      </c>
      <c r="L236" s="214">
        <f t="shared" si="14"/>
        <v>11526.785714285714</v>
      </c>
      <c r="M236" s="214">
        <f t="shared" si="15"/>
        <v>115267.85714285713</v>
      </c>
      <c r="N236" s="7">
        <v>129100</v>
      </c>
      <c r="O236" s="215" t="s">
        <v>68</v>
      </c>
      <c r="P236" s="7" t="s">
        <v>89</v>
      </c>
      <c r="Q236" s="7" t="s">
        <v>97</v>
      </c>
      <c r="R236" s="159">
        <v>0</v>
      </c>
    </row>
    <row r="237" spans="1:18" s="8" customFormat="1" ht="75">
      <c r="A237" s="6">
        <v>115</v>
      </c>
      <c r="B237" s="128" t="s">
        <v>82</v>
      </c>
      <c r="C237" s="17" t="s">
        <v>80</v>
      </c>
      <c r="D237" s="17" t="s">
        <v>83</v>
      </c>
      <c r="E237" s="209" t="s">
        <v>353</v>
      </c>
      <c r="F237" s="156" t="s">
        <v>466</v>
      </c>
      <c r="G237" s="156" t="s">
        <v>476</v>
      </c>
      <c r="H237" s="156" t="s">
        <v>476</v>
      </c>
      <c r="I237" s="207" t="s">
        <v>3</v>
      </c>
      <c r="J237" s="7">
        <v>4</v>
      </c>
      <c r="K237" s="213" t="s">
        <v>61</v>
      </c>
      <c r="L237" s="214">
        <f t="shared" si="14"/>
        <v>13035.714285714284</v>
      </c>
      <c r="M237" s="214">
        <f t="shared" si="15"/>
        <v>52142.85714285714</v>
      </c>
      <c r="N237" s="7">
        <v>58400</v>
      </c>
      <c r="O237" s="215" t="s">
        <v>68</v>
      </c>
      <c r="P237" s="7" t="s">
        <v>89</v>
      </c>
      <c r="Q237" s="7" t="s">
        <v>97</v>
      </c>
      <c r="R237" s="159">
        <v>0</v>
      </c>
    </row>
    <row r="238" spans="1:18" s="8" customFormat="1" ht="120">
      <c r="A238" s="6">
        <v>116</v>
      </c>
      <c r="B238" s="128" t="s">
        <v>82</v>
      </c>
      <c r="C238" s="17" t="s">
        <v>80</v>
      </c>
      <c r="D238" s="17" t="s">
        <v>83</v>
      </c>
      <c r="E238" s="209" t="s">
        <v>353</v>
      </c>
      <c r="F238" s="156" t="s">
        <v>58</v>
      </c>
      <c r="G238" s="156" t="s">
        <v>477</v>
      </c>
      <c r="H238" s="156" t="s">
        <v>477</v>
      </c>
      <c r="I238" s="207" t="s">
        <v>3</v>
      </c>
      <c r="J238" s="7">
        <v>5</v>
      </c>
      <c r="K238" s="213" t="s">
        <v>61</v>
      </c>
      <c r="L238" s="214">
        <f t="shared" si="14"/>
        <v>17857.142857142855</v>
      </c>
      <c r="M238" s="214">
        <f t="shared" si="15"/>
        <v>89285.71428571428</v>
      </c>
      <c r="N238" s="7">
        <v>100000</v>
      </c>
      <c r="O238" s="215" t="s">
        <v>68</v>
      </c>
      <c r="P238" s="7" t="s">
        <v>89</v>
      </c>
      <c r="Q238" s="7" t="s">
        <v>97</v>
      </c>
      <c r="R238" s="159">
        <v>0</v>
      </c>
    </row>
    <row r="239" spans="1:18" s="8" customFormat="1" ht="75">
      <c r="A239" s="6">
        <v>117</v>
      </c>
      <c r="B239" s="128" t="s">
        <v>82</v>
      </c>
      <c r="C239" s="17" t="s">
        <v>80</v>
      </c>
      <c r="D239" s="17" t="s">
        <v>83</v>
      </c>
      <c r="E239" s="209" t="s">
        <v>353</v>
      </c>
      <c r="F239" s="156" t="s">
        <v>306</v>
      </c>
      <c r="G239" s="156" t="s">
        <v>478</v>
      </c>
      <c r="H239" s="156" t="s">
        <v>478</v>
      </c>
      <c r="I239" s="207" t="s">
        <v>3</v>
      </c>
      <c r="J239" s="7">
        <v>10</v>
      </c>
      <c r="K239" s="213" t="s">
        <v>61</v>
      </c>
      <c r="L239" s="214">
        <f t="shared" si="14"/>
        <v>2232.142857142857</v>
      </c>
      <c r="M239" s="214">
        <f t="shared" si="15"/>
        <v>22321.42857142857</v>
      </c>
      <c r="N239" s="7">
        <v>25000</v>
      </c>
      <c r="O239" s="215" t="s">
        <v>68</v>
      </c>
      <c r="P239" s="7" t="s">
        <v>89</v>
      </c>
      <c r="Q239" s="7" t="s">
        <v>97</v>
      </c>
      <c r="R239" s="159">
        <v>0</v>
      </c>
    </row>
    <row r="240" spans="1:18" s="8" customFormat="1" ht="75">
      <c r="A240" s="6">
        <v>118</v>
      </c>
      <c r="B240" s="128" t="s">
        <v>82</v>
      </c>
      <c r="C240" s="17" t="s">
        <v>80</v>
      </c>
      <c r="D240" s="17" t="s">
        <v>83</v>
      </c>
      <c r="E240" s="209" t="s">
        <v>353</v>
      </c>
      <c r="F240" s="156" t="s">
        <v>467</v>
      </c>
      <c r="G240" s="156" t="s">
        <v>479</v>
      </c>
      <c r="H240" s="156" t="s">
        <v>479</v>
      </c>
      <c r="I240" s="207" t="s">
        <v>3</v>
      </c>
      <c r="J240" s="7">
        <v>35</v>
      </c>
      <c r="K240" s="213" t="s">
        <v>61</v>
      </c>
      <c r="L240" s="214">
        <f t="shared" si="14"/>
        <v>1785.7142857142856</v>
      </c>
      <c r="M240" s="214">
        <f t="shared" si="15"/>
        <v>62499.99999999999</v>
      </c>
      <c r="N240" s="7">
        <v>70000</v>
      </c>
      <c r="O240" s="215" t="s">
        <v>68</v>
      </c>
      <c r="P240" s="7" t="s">
        <v>89</v>
      </c>
      <c r="Q240" s="7" t="s">
        <v>97</v>
      </c>
      <c r="R240" s="159">
        <v>0</v>
      </c>
    </row>
    <row r="241" spans="1:18" s="8" customFormat="1" ht="75">
      <c r="A241" s="6">
        <v>119</v>
      </c>
      <c r="B241" s="128" t="s">
        <v>82</v>
      </c>
      <c r="C241" s="17" t="s">
        <v>80</v>
      </c>
      <c r="D241" s="17" t="s">
        <v>83</v>
      </c>
      <c r="E241" s="209" t="s">
        <v>353</v>
      </c>
      <c r="F241" s="156" t="s">
        <v>180</v>
      </c>
      <c r="G241" s="156" t="s">
        <v>480</v>
      </c>
      <c r="H241" s="156" t="s">
        <v>480</v>
      </c>
      <c r="I241" s="207" t="s">
        <v>3</v>
      </c>
      <c r="J241" s="7">
        <v>35</v>
      </c>
      <c r="K241" s="213" t="s">
        <v>61</v>
      </c>
      <c r="L241" s="214">
        <f t="shared" si="14"/>
        <v>1785.7142857142856</v>
      </c>
      <c r="M241" s="214">
        <f t="shared" si="15"/>
        <v>62499.99999999999</v>
      </c>
      <c r="N241" s="7">
        <v>70000</v>
      </c>
      <c r="O241" s="215" t="s">
        <v>68</v>
      </c>
      <c r="P241" s="7" t="s">
        <v>89</v>
      </c>
      <c r="Q241" s="7" t="s">
        <v>97</v>
      </c>
      <c r="R241" s="159">
        <v>0</v>
      </c>
    </row>
    <row r="242" spans="1:18" s="8" customFormat="1" ht="75">
      <c r="A242" s="6">
        <v>120</v>
      </c>
      <c r="B242" s="128" t="s">
        <v>82</v>
      </c>
      <c r="C242" s="17" t="s">
        <v>80</v>
      </c>
      <c r="D242" s="17" t="s">
        <v>83</v>
      </c>
      <c r="E242" s="209" t="s">
        <v>353</v>
      </c>
      <c r="F242" s="156" t="s">
        <v>468</v>
      </c>
      <c r="G242" s="156" t="s">
        <v>481</v>
      </c>
      <c r="H242" s="156" t="s">
        <v>481</v>
      </c>
      <c r="I242" s="207" t="s">
        <v>3</v>
      </c>
      <c r="J242" s="7">
        <v>10</v>
      </c>
      <c r="K242" s="213" t="s">
        <v>61</v>
      </c>
      <c r="L242" s="214">
        <f t="shared" si="14"/>
        <v>8928.571428571428</v>
      </c>
      <c r="M242" s="214">
        <f t="shared" si="15"/>
        <v>89285.71428571428</v>
      </c>
      <c r="N242" s="7">
        <v>100000</v>
      </c>
      <c r="O242" s="215" t="s">
        <v>68</v>
      </c>
      <c r="P242" s="7" t="s">
        <v>89</v>
      </c>
      <c r="Q242" s="7" t="s">
        <v>97</v>
      </c>
      <c r="R242" s="159">
        <v>0</v>
      </c>
    </row>
    <row r="243" spans="1:18" s="8" customFormat="1" ht="75">
      <c r="A243" s="6">
        <v>121</v>
      </c>
      <c r="B243" s="128" t="s">
        <v>82</v>
      </c>
      <c r="C243" s="17" t="s">
        <v>80</v>
      </c>
      <c r="D243" s="17" t="s">
        <v>83</v>
      </c>
      <c r="E243" s="209" t="s">
        <v>353</v>
      </c>
      <c r="F243" s="156" t="s">
        <v>181</v>
      </c>
      <c r="G243" s="156" t="s">
        <v>482</v>
      </c>
      <c r="H243" s="156" t="s">
        <v>482</v>
      </c>
      <c r="I243" s="207" t="s">
        <v>3</v>
      </c>
      <c r="J243" s="7">
        <v>2</v>
      </c>
      <c r="K243" s="213" t="s">
        <v>61</v>
      </c>
      <c r="L243" s="214">
        <f t="shared" si="14"/>
        <v>13392.857142857141</v>
      </c>
      <c r="M243" s="214">
        <f t="shared" si="15"/>
        <v>26785.714285714283</v>
      </c>
      <c r="N243" s="7">
        <v>30000</v>
      </c>
      <c r="O243" s="215" t="s">
        <v>68</v>
      </c>
      <c r="P243" s="7" t="s">
        <v>89</v>
      </c>
      <c r="Q243" s="7" t="s">
        <v>97</v>
      </c>
      <c r="R243" s="159">
        <v>0</v>
      </c>
    </row>
    <row r="244" spans="1:18" s="8" customFormat="1" ht="75">
      <c r="A244" s="6">
        <v>122</v>
      </c>
      <c r="B244" s="128" t="s">
        <v>82</v>
      </c>
      <c r="C244" s="17" t="s">
        <v>80</v>
      </c>
      <c r="D244" s="17" t="s">
        <v>83</v>
      </c>
      <c r="E244" s="209" t="s">
        <v>353</v>
      </c>
      <c r="F244" s="156" t="s">
        <v>469</v>
      </c>
      <c r="G244" s="156" t="s">
        <v>483</v>
      </c>
      <c r="H244" s="156" t="s">
        <v>483</v>
      </c>
      <c r="I244" s="207" t="s">
        <v>3</v>
      </c>
      <c r="J244" s="7">
        <v>5</v>
      </c>
      <c r="K244" s="213" t="s">
        <v>61</v>
      </c>
      <c r="L244" s="214">
        <f t="shared" si="14"/>
        <v>1339.2857142857142</v>
      </c>
      <c r="M244" s="214">
        <f t="shared" si="15"/>
        <v>6696.428571428571</v>
      </c>
      <c r="N244" s="7">
        <v>7500</v>
      </c>
      <c r="O244" s="215" t="s">
        <v>68</v>
      </c>
      <c r="P244" s="7" t="s">
        <v>89</v>
      </c>
      <c r="Q244" s="7" t="s">
        <v>97</v>
      </c>
      <c r="R244" s="159">
        <v>0</v>
      </c>
    </row>
    <row r="245" spans="1:18" s="8" customFormat="1" ht="75">
      <c r="A245" s="6">
        <v>123</v>
      </c>
      <c r="B245" s="128" t="s">
        <v>82</v>
      </c>
      <c r="C245" s="17" t="s">
        <v>80</v>
      </c>
      <c r="D245" s="17" t="s">
        <v>83</v>
      </c>
      <c r="E245" s="209" t="s">
        <v>353</v>
      </c>
      <c r="F245" s="156" t="s">
        <v>59</v>
      </c>
      <c r="G245" s="156" t="s">
        <v>484</v>
      </c>
      <c r="H245" s="156" t="s">
        <v>484</v>
      </c>
      <c r="I245" s="207" t="s">
        <v>3</v>
      </c>
      <c r="J245" s="7">
        <v>2</v>
      </c>
      <c r="K245" s="213" t="s">
        <v>61</v>
      </c>
      <c r="L245" s="214">
        <f t="shared" si="14"/>
        <v>13392.857142857141</v>
      </c>
      <c r="M245" s="214">
        <f t="shared" si="15"/>
        <v>26785.714285714283</v>
      </c>
      <c r="N245" s="7">
        <v>30000</v>
      </c>
      <c r="O245" s="215" t="s">
        <v>68</v>
      </c>
      <c r="P245" s="7" t="s">
        <v>89</v>
      </c>
      <c r="Q245" s="7" t="s">
        <v>97</v>
      </c>
      <c r="R245" s="159">
        <v>0</v>
      </c>
    </row>
    <row r="246" spans="1:18" s="8" customFormat="1" ht="75">
      <c r="A246" s="6">
        <v>124</v>
      </c>
      <c r="B246" s="128" t="s">
        <v>82</v>
      </c>
      <c r="C246" s="17" t="s">
        <v>80</v>
      </c>
      <c r="D246" s="17" t="s">
        <v>83</v>
      </c>
      <c r="E246" s="209" t="s">
        <v>353</v>
      </c>
      <c r="F246" s="216" t="s">
        <v>470</v>
      </c>
      <c r="G246" s="156" t="s">
        <v>485</v>
      </c>
      <c r="H246" s="156" t="s">
        <v>485</v>
      </c>
      <c r="I246" s="207" t="s">
        <v>3</v>
      </c>
      <c r="J246" s="7">
        <v>2</v>
      </c>
      <c r="K246" s="213" t="s">
        <v>61</v>
      </c>
      <c r="L246" s="214">
        <f t="shared" si="14"/>
        <v>6249.999999999999</v>
      </c>
      <c r="M246" s="214">
        <f t="shared" si="15"/>
        <v>12499.999999999998</v>
      </c>
      <c r="N246" s="7">
        <v>14000</v>
      </c>
      <c r="O246" s="215" t="s">
        <v>68</v>
      </c>
      <c r="P246" s="7" t="s">
        <v>89</v>
      </c>
      <c r="Q246" s="7" t="s">
        <v>97</v>
      </c>
      <c r="R246" s="159">
        <v>0</v>
      </c>
    </row>
    <row r="247" spans="1:18" s="8" customFormat="1" ht="45.75" customHeight="1">
      <c r="A247" s="6">
        <v>125</v>
      </c>
      <c r="B247" s="128" t="s">
        <v>82</v>
      </c>
      <c r="C247" s="17" t="s">
        <v>80</v>
      </c>
      <c r="D247" s="17" t="s">
        <v>83</v>
      </c>
      <c r="E247" s="209" t="s">
        <v>353</v>
      </c>
      <c r="F247" s="217" t="s">
        <v>17</v>
      </c>
      <c r="G247" s="129" t="s">
        <v>652</v>
      </c>
      <c r="H247" s="129" t="s">
        <v>652</v>
      </c>
      <c r="I247" s="207" t="s">
        <v>3</v>
      </c>
      <c r="J247" s="7">
        <v>20</v>
      </c>
      <c r="K247" s="213" t="s">
        <v>61</v>
      </c>
      <c r="L247" s="214">
        <f t="shared" si="14"/>
        <v>8392.857</v>
      </c>
      <c r="M247" s="214">
        <v>167857.14</v>
      </c>
      <c r="N247" s="218">
        <f>M247*1.12</f>
        <v>187999.99680000002</v>
      </c>
      <c r="O247" s="215" t="s">
        <v>71</v>
      </c>
      <c r="P247" s="7" t="s">
        <v>89</v>
      </c>
      <c r="Q247" s="7" t="s">
        <v>97</v>
      </c>
      <c r="R247" s="159">
        <v>0</v>
      </c>
    </row>
    <row r="248" spans="1:18" s="8" customFormat="1" ht="49.5" customHeight="1">
      <c r="A248" s="6">
        <v>126</v>
      </c>
      <c r="B248" s="128" t="s">
        <v>82</v>
      </c>
      <c r="C248" s="17" t="s">
        <v>80</v>
      </c>
      <c r="D248" s="17" t="s">
        <v>83</v>
      </c>
      <c r="E248" s="154" t="s">
        <v>756</v>
      </c>
      <c r="F248" s="155" t="s">
        <v>757</v>
      </c>
      <c r="G248" s="155" t="s">
        <v>758</v>
      </c>
      <c r="H248" s="324" t="s">
        <v>653</v>
      </c>
      <c r="I248" s="207" t="s">
        <v>3</v>
      </c>
      <c r="J248" s="7">
        <v>6</v>
      </c>
      <c r="K248" s="213" t="s">
        <v>61</v>
      </c>
      <c r="L248" s="214">
        <f t="shared" si="14"/>
        <v>714.285</v>
      </c>
      <c r="M248" s="325">
        <v>4285.71</v>
      </c>
      <c r="N248" s="218">
        <f>M248*1.12</f>
        <v>4799.9952</v>
      </c>
      <c r="O248" s="215" t="s">
        <v>71</v>
      </c>
      <c r="P248" s="7" t="s">
        <v>89</v>
      </c>
      <c r="Q248" s="7" t="s">
        <v>97</v>
      </c>
      <c r="R248" s="159">
        <v>0</v>
      </c>
    </row>
    <row r="249" spans="1:18" s="8" customFormat="1" ht="97.5" customHeight="1">
      <c r="A249" s="6">
        <v>127</v>
      </c>
      <c r="B249" s="128" t="s">
        <v>82</v>
      </c>
      <c r="C249" s="17" t="s">
        <v>80</v>
      </c>
      <c r="D249" s="17" t="s">
        <v>83</v>
      </c>
      <c r="E249" s="154" t="s">
        <v>738</v>
      </c>
      <c r="F249" s="108" t="s">
        <v>446</v>
      </c>
      <c r="G249" s="156" t="s">
        <v>447</v>
      </c>
      <c r="H249" s="156" t="s">
        <v>447</v>
      </c>
      <c r="I249" s="192" t="s">
        <v>6</v>
      </c>
      <c r="J249" s="314">
        <v>2</v>
      </c>
      <c r="K249" s="312" t="s">
        <v>61</v>
      </c>
      <c r="L249" s="186">
        <f>M249/J249</f>
        <v>77678.57142857142</v>
      </c>
      <c r="M249" s="313">
        <f>N249/1.12</f>
        <v>155357.14285714284</v>
      </c>
      <c r="N249" s="315">
        <v>174000</v>
      </c>
      <c r="O249" s="7" t="s">
        <v>68</v>
      </c>
      <c r="P249" s="7" t="s">
        <v>89</v>
      </c>
      <c r="Q249" s="7" t="s">
        <v>97</v>
      </c>
      <c r="R249" s="159">
        <v>0</v>
      </c>
    </row>
    <row r="250" spans="1:18" s="8" customFormat="1" ht="72.75" customHeight="1">
      <c r="A250" s="6">
        <v>128</v>
      </c>
      <c r="B250" s="128" t="s">
        <v>82</v>
      </c>
      <c r="C250" s="17" t="s">
        <v>80</v>
      </c>
      <c r="D250" s="17" t="s">
        <v>83</v>
      </c>
      <c r="E250" s="284" t="s">
        <v>735</v>
      </c>
      <c r="F250" s="172" t="s">
        <v>736</v>
      </c>
      <c r="G250" s="172" t="s">
        <v>737</v>
      </c>
      <c r="H250" s="310" t="s">
        <v>448</v>
      </c>
      <c r="I250" s="192" t="s">
        <v>6</v>
      </c>
      <c r="J250" s="311">
        <v>2</v>
      </c>
      <c r="K250" s="312" t="s">
        <v>61</v>
      </c>
      <c r="L250" s="186">
        <v>21700</v>
      </c>
      <c r="M250" s="313">
        <f>N250/1.12</f>
        <v>38749.99999999999</v>
      </c>
      <c r="N250" s="10">
        <v>43400</v>
      </c>
      <c r="O250" s="7" t="s">
        <v>68</v>
      </c>
      <c r="P250" s="7" t="s">
        <v>89</v>
      </c>
      <c r="Q250" s="7" t="s">
        <v>97</v>
      </c>
      <c r="R250" s="159">
        <v>0</v>
      </c>
    </row>
    <row r="251" spans="1:18" s="8" customFormat="1" ht="120">
      <c r="A251" s="6">
        <v>129</v>
      </c>
      <c r="B251" s="128" t="s">
        <v>82</v>
      </c>
      <c r="C251" s="17" t="s">
        <v>80</v>
      </c>
      <c r="D251" s="17" t="s">
        <v>83</v>
      </c>
      <c r="E251" s="154" t="s">
        <v>739</v>
      </c>
      <c r="F251" s="155" t="s">
        <v>312</v>
      </c>
      <c r="G251" s="155" t="s">
        <v>740</v>
      </c>
      <c r="H251" s="310" t="s">
        <v>449</v>
      </c>
      <c r="I251" s="192" t="s">
        <v>6</v>
      </c>
      <c r="J251" s="316">
        <v>3</v>
      </c>
      <c r="K251" s="312" t="s">
        <v>61</v>
      </c>
      <c r="L251" s="186">
        <v>19300</v>
      </c>
      <c r="M251" s="313">
        <f>N251/1.12</f>
        <v>51696.428571428565</v>
      </c>
      <c r="N251" s="10">
        <v>57900</v>
      </c>
      <c r="O251" s="7" t="s">
        <v>68</v>
      </c>
      <c r="P251" s="7" t="s">
        <v>89</v>
      </c>
      <c r="Q251" s="7" t="s">
        <v>97</v>
      </c>
      <c r="R251" s="159">
        <v>0</v>
      </c>
    </row>
    <row r="252" spans="1:18" s="8" customFormat="1" ht="93.75" customHeight="1">
      <c r="A252" s="6">
        <v>130</v>
      </c>
      <c r="B252" s="128" t="s">
        <v>82</v>
      </c>
      <c r="C252" s="17" t="s">
        <v>80</v>
      </c>
      <c r="D252" s="17" t="s">
        <v>83</v>
      </c>
      <c r="E252" s="155" t="s">
        <v>741</v>
      </c>
      <c r="F252" s="155" t="s">
        <v>450</v>
      </c>
      <c r="G252" s="155" t="s">
        <v>742</v>
      </c>
      <c r="H252" s="310" t="s">
        <v>451</v>
      </c>
      <c r="I252" s="192" t="s">
        <v>6</v>
      </c>
      <c r="J252" s="317">
        <v>2</v>
      </c>
      <c r="K252" s="312" t="s">
        <v>61</v>
      </c>
      <c r="L252" s="186">
        <v>46800</v>
      </c>
      <c r="M252" s="313">
        <f>N252/1.12</f>
        <v>83571.42857142857</v>
      </c>
      <c r="N252" s="10">
        <v>93600</v>
      </c>
      <c r="O252" s="7" t="s">
        <v>68</v>
      </c>
      <c r="P252" s="7" t="s">
        <v>89</v>
      </c>
      <c r="Q252" s="7" t="s">
        <v>97</v>
      </c>
      <c r="R252" s="159">
        <v>0</v>
      </c>
    </row>
    <row r="253" spans="1:18" s="8" customFormat="1" ht="92.25" customHeight="1">
      <c r="A253" s="6">
        <v>131</v>
      </c>
      <c r="B253" s="128" t="s">
        <v>82</v>
      </c>
      <c r="C253" s="17" t="s">
        <v>80</v>
      </c>
      <c r="D253" s="17" t="s">
        <v>83</v>
      </c>
      <c r="E253" s="154" t="s">
        <v>743</v>
      </c>
      <c r="F253" s="155" t="s">
        <v>744</v>
      </c>
      <c r="G253" s="155" t="s">
        <v>745</v>
      </c>
      <c r="H253" s="318" t="s">
        <v>452</v>
      </c>
      <c r="I253" s="192" t="s">
        <v>6</v>
      </c>
      <c r="J253" s="311">
        <v>2</v>
      </c>
      <c r="K253" s="312" t="s">
        <v>61</v>
      </c>
      <c r="L253" s="186">
        <v>12100</v>
      </c>
      <c r="M253" s="313">
        <f>N253/1.12</f>
        <v>21607.142857142855</v>
      </c>
      <c r="N253" s="10">
        <v>24200</v>
      </c>
      <c r="O253" s="7" t="s">
        <v>68</v>
      </c>
      <c r="P253" s="7" t="s">
        <v>89</v>
      </c>
      <c r="Q253" s="7" t="s">
        <v>97</v>
      </c>
      <c r="R253" s="159">
        <v>0</v>
      </c>
    </row>
    <row r="254" spans="1:18" s="8" customFormat="1" ht="92.25" customHeight="1">
      <c r="A254" s="6">
        <v>132</v>
      </c>
      <c r="B254" s="128" t="s">
        <v>82</v>
      </c>
      <c r="C254" s="17" t="s">
        <v>80</v>
      </c>
      <c r="D254" s="17" t="s">
        <v>83</v>
      </c>
      <c r="E254" s="154" t="s">
        <v>173</v>
      </c>
      <c r="F254" s="172" t="s">
        <v>446</v>
      </c>
      <c r="G254" s="310" t="s">
        <v>641</v>
      </c>
      <c r="H254" s="310" t="s">
        <v>641</v>
      </c>
      <c r="I254" s="192" t="s">
        <v>6</v>
      </c>
      <c r="J254" s="165">
        <v>6</v>
      </c>
      <c r="K254" s="130" t="s">
        <v>61</v>
      </c>
      <c r="L254" s="166">
        <f aca="true" t="shared" si="16" ref="L254:L260">M254/J254</f>
        <v>75089.285</v>
      </c>
      <c r="M254" s="167">
        <v>450535.71</v>
      </c>
      <c r="N254" s="10">
        <f aca="true" t="shared" si="17" ref="N254:N262">M254*1.12</f>
        <v>504599.99520000006</v>
      </c>
      <c r="O254" s="7" t="s">
        <v>71</v>
      </c>
      <c r="P254" s="7" t="s">
        <v>89</v>
      </c>
      <c r="Q254" s="7" t="s">
        <v>70</v>
      </c>
      <c r="R254" s="159">
        <v>0</v>
      </c>
    </row>
    <row r="255" spans="1:18" s="8" customFormat="1" ht="90.75" customHeight="1">
      <c r="A255" s="6">
        <v>133</v>
      </c>
      <c r="B255" s="128" t="s">
        <v>82</v>
      </c>
      <c r="C255" s="17" t="s">
        <v>80</v>
      </c>
      <c r="D255" s="17" t="s">
        <v>83</v>
      </c>
      <c r="E255" s="154" t="s">
        <v>173</v>
      </c>
      <c r="F255" s="208" t="s">
        <v>33</v>
      </c>
      <c r="G255" s="170" t="s">
        <v>642</v>
      </c>
      <c r="H255" s="170" t="s">
        <v>642</v>
      </c>
      <c r="I255" s="207" t="s">
        <v>6</v>
      </c>
      <c r="J255" s="130">
        <v>2</v>
      </c>
      <c r="K255" s="130" t="s">
        <v>61</v>
      </c>
      <c r="L255" s="174">
        <f t="shared" si="16"/>
        <v>100446.43</v>
      </c>
      <c r="M255" s="196">
        <v>200892.86</v>
      </c>
      <c r="N255" s="174">
        <f t="shared" si="17"/>
        <v>225000.0032</v>
      </c>
      <c r="O255" s="7" t="s">
        <v>71</v>
      </c>
      <c r="P255" s="7" t="s">
        <v>89</v>
      </c>
      <c r="Q255" s="7" t="s">
        <v>70</v>
      </c>
      <c r="R255" s="159">
        <v>0</v>
      </c>
    </row>
    <row r="256" spans="1:18" s="8" customFormat="1" ht="72.75" customHeight="1">
      <c r="A256" s="219">
        <v>134</v>
      </c>
      <c r="B256" s="128" t="s">
        <v>82</v>
      </c>
      <c r="C256" s="17" t="s">
        <v>80</v>
      </c>
      <c r="D256" s="17" t="s">
        <v>83</v>
      </c>
      <c r="E256" s="155" t="s">
        <v>741</v>
      </c>
      <c r="F256" s="155" t="s">
        <v>450</v>
      </c>
      <c r="G256" s="155" t="s">
        <v>742</v>
      </c>
      <c r="H256" s="170" t="s">
        <v>643</v>
      </c>
      <c r="I256" s="207" t="s">
        <v>6</v>
      </c>
      <c r="J256" s="131">
        <v>2</v>
      </c>
      <c r="K256" s="131" t="s">
        <v>61</v>
      </c>
      <c r="L256" s="174">
        <f t="shared" si="16"/>
        <v>41964.285</v>
      </c>
      <c r="M256" s="225">
        <v>83928.57</v>
      </c>
      <c r="N256" s="174">
        <f t="shared" si="17"/>
        <v>93999.99840000001</v>
      </c>
      <c r="O256" s="7" t="s">
        <v>71</v>
      </c>
      <c r="P256" s="7" t="s">
        <v>89</v>
      </c>
      <c r="Q256" s="7" t="s">
        <v>70</v>
      </c>
      <c r="R256" s="159">
        <v>0</v>
      </c>
    </row>
    <row r="257" spans="1:18" s="8" customFormat="1" ht="72.75" customHeight="1">
      <c r="A257" s="219">
        <v>135</v>
      </c>
      <c r="B257" s="319" t="s">
        <v>82</v>
      </c>
      <c r="C257" s="320" t="s">
        <v>80</v>
      </c>
      <c r="D257" s="320" t="s">
        <v>83</v>
      </c>
      <c r="E257" s="154" t="s">
        <v>743</v>
      </c>
      <c r="F257" s="155" t="s">
        <v>744</v>
      </c>
      <c r="G257" s="155" t="s">
        <v>745</v>
      </c>
      <c r="H257" s="321" t="s">
        <v>644</v>
      </c>
      <c r="I257" s="207" t="s">
        <v>6</v>
      </c>
      <c r="J257" s="131">
        <v>2</v>
      </c>
      <c r="K257" s="131" t="s">
        <v>61</v>
      </c>
      <c r="L257" s="174">
        <f t="shared" si="16"/>
        <v>28125</v>
      </c>
      <c r="M257" s="225">
        <v>56250</v>
      </c>
      <c r="N257" s="174">
        <f t="shared" si="17"/>
        <v>63000.00000000001</v>
      </c>
      <c r="O257" s="7" t="s">
        <v>71</v>
      </c>
      <c r="P257" s="7" t="s">
        <v>89</v>
      </c>
      <c r="Q257" s="7" t="s">
        <v>70</v>
      </c>
      <c r="R257" s="159">
        <v>0</v>
      </c>
    </row>
    <row r="258" spans="1:18" s="8" customFormat="1" ht="72.75" customHeight="1">
      <c r="A258" s="219">
        <v>136</v>
      </c>
      <c r="B258" s="220" t="s">
        <v>82</v>
      </c>
      <c r="C258" s="221" t="s">
        <v>80</v>
      </c>
      <c r="D258" s="221" t="s">
        <v>83</v>
      </c>
      <c r="E258" s="154" t="s">
        <v>173</v>
      </c>
      <c r="F258" s="208" t="s">
        <v>33</v>
      </c>
      <c r="G258" s="170" t="s">
        <v>642</v>
      </c>
      <c r="H258" s="170" t="s">
        <v>642</v>
      </c>
      <c r="I258" s="192" t="s">
        <v>6</v>
      </c>
      <c r="J258" s="130">
        <v>1</v>
      </c>
      <c r="K258" s="130" t="s">
        <v>61</v>
      </c>
      <c r="L258" s="222">
        <v>100411.5</v>
      </c>
      <c r="M258" s="222">
        <v>100411.5</v>
      </c>
      <c r="N258" s="174">
        <f t="shared" si="17"/>
        <v>112460.88</v>
      </c>
      <c r="O258" s="7" t="s">
        <v>67</v>
      </c>
      <c r="P258" s="7" t="s">
        <v>89</v>
      </c>
      <c r="Q258" s="7" t="s">
        <v>70</v>
      </c>
      <c r="R258" s="159">
        <v>0</v>
      </c>
    </row>
    <row r="259" spans="1:18" s="228" customFormat="1" ht="75">
      <c r="A259" s="223">
        <v>137</v>
      </c>
      <c r="B259" s="220" t="s">
        <v>82</v>
      </c>
      <c r="C259" s="221" t="s">
        <v>80</v>
      </c>
      <c r="D259" s="221" t="s">
        <v>83</v>
      </c>
      <c r="E259" s="154" t="s">
        <v>179</v>
      </c>
      <c r="F259" s="208" t="s">
        <v>123</v>
      </c>
      <c r="G259" s="208" t="s">
        <v>123</v>
      </c>
      <c r="H259" s="224" t="s">
        <v>63</v>
      </c>
      <c r="I259" s="207" t="s">
        <v>6</v>
      </c>
      <c r="J259" s="131">
        <v>10</v>
      </c>
      <c r="K259" s="131" t="s">
        <v>61</v>
      </c>
      <c r="L259" s="211">
        <f t="shared" si="16"/>
        <v>80357</v>
      </c>
      <c r="M259" s="225">
        <v>803570</v>
      </c>
      <c r="N259" s="226">
        <f t="shared" si="17"/>
        <v>899998.4000000001</v>
      </c>
      <c r="O259" s="7" t="s">
        <v>67</v>
      </c>
      <c r="P259" s="7" t="s">
        <v>89</v>
      </c>
      <c r="Q259" s="7" t="s">
        <v>70</v>
      </c>
      <c r="R259" s="227">
        <v>0</v>
      </c>
    </row>
    <row r="260" spans="1:207" s="201" customFormat="1" ht="75">
      <c r="A260" s="6">
        <v>138</v>
      </c>
      <c r="B260" s="128" t="s">
        <v>82</v>
      </c>
      <c r="C260" s="17" t="s">
        <v>80</v>
      </c>
      <c r="D260" s="17" t="s">
        <v>83</v>
      </c>
      <c r="E260" s="154" t="s">
        <v>309</v>
      </c>
      <c r="F260" s="229" t="s">
        <v>310</v>
      </c>
      <c r="G260" s="229" t="s">
        <v>310</v>
      </c>
      <c r="H260" s="13" t="s">
        <v>60</v>
      </c>
      <c r="I260" s="207" t="s">
        <v>6</v>
      </c>
      <c r="J260" s="130">
        <v>5</v>
      </c>
      <c r="K260" s="130" t="s">
        <v>61</v>
      </c>
      <c r="L260" s="10">
        <f t="shared" si="16"/>
        <v>22321</v>
      </c>
      <c r="M260" s="196">
        <v>111605</v>
      </c>
      <c r="N260" s="174">
        <f t="shared" si="17"/>
        <v>124997.6</v>
      </c>
      <c r="O260" s="7" t="s">
        <v>67</v>
      </c>
      <c r="P260" s="7" t="s">
        <v>89</v>
      </c>
      <c r="Q260" s="7" t="s">
        <v>70</v>
      </c>
      <c r="R260" s="141">
        <v>0</v>
      </c>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c r="DL260" s="22"/>
      <c r="DM260" s="22"/>
      <c r="DN260" s="22"/>
      <c r="DO260" s="22"/>
      <c r="DP260" s="22"/>
      <c r="DQ260" s="22"/>
      <c r="DR260" s="22"/>
      <c r="DS260" s="22"/>
      <c r="DT260" s="22"/>
      <c r="DU260" s="22"/>
      <c r="DV260" s="22"/>
      <c r="DW260" s="22"/>
      <c r="DX260" s="22"/>
      <c r="DY260" s="22"/>
      <c r="DZ260" s="22"/>
      <c r="EA260" s="22"/>
      <c r="EB260" s="22"/>
      <c r="EC260" s="22"/>
      <c r="ED260" s="22"/>
      <c r="EE260" s="22"/>
      <c r="EF260" s="22"/>
      <c r="EG260" s="22"/>
      <c r="EH260" s="22"/>
      <c r="EI260" s="22"/>
      <c r="EJ260" s="22"/>
      <c r="EK260" s="22"/>
      <c r="EL260" s="22"/>
      <c r="EM260" s="22"/>
      <c r="EN260" s="22"/>
      <c r="EO260" s="22"/>
      <c r="EP260" s="22"/>
      <c r="EQ260" s="22"/>
      <c r="ER260" s="22"/>
      <c r="ES260" s="22"/>
      <c r="ET260" s="22"/>
      <c r="EU260" s="22"/>
      <c r="EV260" s="22"/>
      <c r="EW260" s="22"/>
      <c r="EX260" s="22"/>
      <c r="EY260" s="22"/>
      <c r="EZ260" s="22"/>
      <c r="FA260" s="22"/>
      <c r="FB260" s="22"/>
      <c r="FC260" s="22"/>
      <c r="FD260" s="22"/>
      <c r="FE260" s="22"/>
      <c r="FF260" s="22"/>
      <c r="FG260" s="22"/>
      <c r="FH260" s="22"/>
      <c r="FI260" s="22"/>
      <c r="FJ260" s="22"/>
      <c r="FK260" s="22"/>
      <c r="FL260" s="22"/>
      <c r="FM260" s="22"/>
      <c r="FN260" s="22"/>
      <c r="FO260" s="22"/>
      <c r="FP260" s="22"/>
      <c r="FQ260" s="22"/>
      <c r="FR260" s="22"/>
      <c r="FS260" s="22"/>
      <c r="FT260" s="22"/>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2"/>
      <c r="GR260" s="22"/>
      <c r="GS260" s="22"/>
      <c r="GT260" s="22"/>
      <c r="GU260" s="22"/>
      <c r="GV260" s="22"/>
      <c r="GW260" s="22"/>
      <c r="GX260" s="22"/>
      <c r="GY260" s="22"/>
    </row>
    <row r="261" spans="1:18" s="8" customFormat="1" ht="120">
      <c r="A261" s="230">
        <v>139</v>
      </c>
      <c r="B261" s="231" t="s">
        <v>82</v>
      </c>
      <c r="C261" s="232" t="s">
        <v>80</v>
      </c>
      <c r="D261" s="232" t="s">
        <v>83</v>
      </c>
      <c r="E261" s="154" t="s">
        <v>311</v>
      </c>
      <c r="F261" s="233" t="s">
        <v>124</v>
      </c>
      <c r="G261" s="151" t="s">
        <v>645</v>
      </c>
      <c r="H261" s="151" t="s">
        <v>645</v>
      </c>
      <c r="I261" s="192" t="s">
        <v>6</v>
      </c>
      <c r="J261" s="139">
        <v>8</v>
      </c>
      <c r="K261" s="139" t="s">
        <v>61</v>
      </c>
      <c r="L261" s="10">
        <v>19300</v>
      </c>
      <c r="M261" s="174">
        <v>154400</v>
      </c>
      <c r="N261" s="234">
        <f t="shared" si="17"/>
        <v>172928.00000000003</v>
      </c>
      <c r="O261" s="7" t="s">
        <v>67</v>
      </c>
      <c r="P261" s="15" t="s">
        <v>89</v>
      </c>
      <c r="Q261" s="15" t="s">
        <v>70</v>
      </c>
      <c r="R261" s="16">
        <v>0</v>
      </c>
    </row>
    <row r="262" spans="1:18" s="8" customFormat="1" ht="45" customHeight="1">
      <c r="A262" s="230">
        <v>140</v>
      </c>
      <c r="B262" s="231" t="s">
        <v>82</v>
      </c>
      <c r="C262" s="232" t="s">
        <v>80</v>
      </c>
      <c r="D262" s="232" t="s">
        <v>83</v>
      </c>
      <c r="E262" s="155" t="s">
        <v>741</v>
      </c>
      <c r="F262" s="155" t="s">
        <v>450</v>
      </c>
      <c r="G262" s="155" t="s">
        <v>742</v>
      </c>
      <c r="H262" s="310" t="s">
        <v>451</v>
      </c>
      <c r="I262" s="192" t="s">
        <v>6</v>
      </c>
      <c r="J262" s="139">
        <v>3</v>
      </c>
      <c r="K262" s="139" t="s">
        <v>61</v>
      </c>
      <c r="L262" s="253">
        <v>41964</v>
      </c>
      <c r="M262" s="234">
        <v>125893</v>
      </c>
      <c r="N262" s="234">
        <f t="shared" si="17"/>
        <v>141000.16</v>
      </c>
      <c r="O262" s="7" t="s">
        <v>67</v>
      </c>
      <c r="P262" s="15" t="s">
        <v>89</v>
      </c>
      <c r="Q262" s="15" t="s">
        <v>70</v>
      </c>
      <c r="R262" s="322">
        <v>0</v>
      </c>
    </row>
    <row r="263" spans="1:18" s="8" customFormat="1" ht="99.75" customHeight="1">
      <c r="A263" s="6">
        <v>141</v>
      </c>
      <c r="B263" s="128" t="s">
        <v>82</v>
      </c>
      <c r="C263" s="17" t="s">
        <v>80</v>
      </c>
      <c r="D263" s="17" t="s">
        <v>83</v>
      </c>
      <c r="E263" s="154" t="s">
        <v>748</v>
      </c>
      <c r="F263" s="155" t="s">
        <v>749</v>
      </c>
      <c r="G263" s="155" t="s">
        <v>750</v>
      </c>
      <c r="H263" s="155" t="s">
        <v>750</v>
      </c>
      <c r="I263" s="192" t="s">
        <v>6</v>
      </c>
      <c r="J263" s="130">
        <v>1</v>
      </c>
      <c r="K263" s="130" t="s">
        <v>61</v>
      </c>
      <c r="L263" s="10">
        <f>M263/J263</f>
        <v>98214.28571428571</v>
      </c>
      <c r="M263" s="10">
        <f>N263/1.12</f>
        <v>98214.28571428571</v>
      </c>
      <c r="N263" s="10">
        <v>110000</v>
      </c>
      <c r="O263" s="7" t="s">
        <v>67</v>
      </c>
      <c r="P263" s="7" t="s">
        <v>89</v>
      </c>
      <c r="Q263" s="7" t="s">
        <v>70</v>
      </c>
      <c r="R263" s="16">
        <v>0</v>
      </c>
    </row>
    <row r="264" spans="1:18" s="8" customFormat="1" ht="75">
      <c r="A264" s="6">
        <v>142</v>
      </c>
      <c r="B264" s="128" t="s">
        <v>82</v>
      </c>
      <c r="C264" s="17" t="s">
        <v>80</v>
      </c>
      <c r="D264" s="17" t="s">
        <v>83</v>
      </c>
      <c r="E264" s="235" t="s">
        <v>313</v>
      </c>
      <c r="F264" s="236" t="s">
        <v>125</v>
      </c>
      <c r="G264" s="195" t="s">
        <v>125</v>
      </c>
      <c r="H264" s="195" t="s">
        <v>125</v>
      </c>
      <c r="I264" s="192" t="s">
        <v>6</v>
      </c>
      <c r="J264" s="130">
        <v>3</v>
      </c>
      <c r="K264" s="130" t="s">
        <v>61</v>
      </c>
      <c r="L264" s="10">
        <f>M264/J264</f>
        <v>53571.42857142857</v>
      </c>
      <c r="M264" s="10">
        <f>N264/1.12</f>
        <v>160714.2857142857</v>
      </c>
      <c r="N264" s="174">
        <v>180000</v>
      </c>
      <c r="O264" s="7" t="s">
        <v>67</v>
      </c>
      <c r="P264" s="7" t="s">
        <v>89</v>
      </c>
      <c r="Q264" s="7" t="s">
        <v>70</v>
      </c>
      <c r="R264" s="16">
        <v>0</v>
      </c>
    </row>
    <row r="265" spans="1:18" s="8" customFormat="1" ht="75">
      <c r="A265" s="6">
        <v>143</v>
      </c>
      <c r="B265" s="128" t="s">
        <v>82</v>
      </c>
      <c r="C265" s="17" t="s">
        <v>80</v>
      </c>
      <c r="D265" s="17" t="s">
        <v>83</v>
      </c>
      <c r="E265" s="142" t="s">
        <v>751</v>
      </c>
      <c r="F265" s="143" t="s">
        <v>752</v>
      </c>
      <c r="G265" s="143" t="s">
        <v>753</v>
      </c>
      <c r="H265" s="143" t="s">
        <v>753</v>
      </c>
      <c r="I265" s="207" t="s">
        <v>6</v>
      </c>
      <c r="J265" s="130">
        <v>6</v>
      </c>
      <c r="K265" s="130" t="s">
        <v>61</v>
      </c>
      <c r="L265" s="10">
        <f>M265/J265</f>
        <v>13392.857142857143</v>
      </c>
      <c r="M265" s="10">
        <f>N265/1.12</f>
        <v>80357.14285714286</v>
      </c>
      <c r="N265" s="174">
        <v>90000</v>
      </c>
      <c r="O265" s="7" t="s">
        <v>67</v>
      </c>
      <c r="P265" s="7" t="s">
        <v>89</v>
      </c>
      <c r="Q265" s="7" t="s">
        <v>70</v>
      </c>
      <c r="R265" s="16">
        <v>0</v>
      </c>
    </row>
    <row r="266" spans="1:18" s="8" customFormat="1" ht="97.5" customHeight="1">
      <c r="A266" s="6">
        <v>144</v>
      </c>
      <c r="B266" s="128" t="s">
        <v>82</v>
      </c>
      <c r="C266" s="17" t="s">
        <v>80</v>
      </c>
      <c r="D266" s="17" t="s">
        <v>83</v>
      </c>
      <c r="E266" s="143" t="s">
        <v>746</v>
      </c>
      <c r="F266" s="143" t="s">
        <v>744</v>
      </c>
      <c r="G266" s="143" t="s">
        <v>747</v>
      </c>
      <c r="H266" s="143" t="s">
        <v>747</v>
      </c>
      <c r="I266" s="207" t="s">
        <v>6</v>
      </c>
      <c r="J266" s="130">
        <v>5</v>
      </c>
      <c r="K266" s="130" t="s">
        <v>61</v>
      </c>
      <c r="L266" s="136">
        <v>14984</v>
      </c>
      <c r="M266" s="10">
        <v>74920</v>
      </c>
      <c r="N266" s="174">
        <f>M266*1.12</f>
        <v>83910.40000000001</v>
      </c>
      <c r="O266" s="7" t="s">
        <v>67</v>
      </c>
      <c r="P266" s="7" t="s">
        <v>89</v>
      </c>
      <c r="Q266" s="7" t="s">
        <v>94</v>
      </c>
      <c r="R266" s="16">
        <v>0</v>
      </c>
    </row>
    <row r="267" spans="1:18" s="8" customFormat="1" ht="120">
      <c r="A267" s="6">
        <v>145</v>
      </c>
      <c r="B267" s="128" t="s">
        <v>82</v>
      </c>
      <c r="C267" s="17" t="s">
        <v>80</v>
      </c>
      <c r="D267" s="17" t="s">
        <v>83</v>
      </c>
      <c r="E267" s="154" t="s">
        <v>314</v>
      </c>
      <c r="F267" s="206" t="s">
        <v>315</v>
      </c>
      <c r="G267" s="155" t="s">
        <v>316</v>
      </c>
      <c r="H267" s="170" t="s">
        <v>458</v>
      </c>
      <c r="I267" s="207" t="s">
        <v>6</v>
      </c>
      <c r="J267" s="237">
        <v>2</v>
      </c>
      <c r="K267" s="238" t="s">
        <v>61</v>
      </c>
      <c r="L267" s="211">
        <f>M267/J267</f>
        <v>39999.99999999999</v>
      </c>
      <c r="M267" s="239">
        <f>N267/1.12</f>
        <v>79999.99999999999</v>
      </c>
      <c r="N267" s="240">
        <v>89600</v>
      </c>
      <c r="O267" s="7" t="s">
        <v>68</v>
      </c>
      <c r="P267" s="7" t="s">
        <v>89</v>
      </c>
      <c r="Q267" s="7" t="s">
        <v>94</v>
      </c>
      <c r="R267" s="141">
        <v>0</v>
      </c>
    </row>
    <row r="268" spans="1:18" s="8" customFormat="1" ht="90">
      <c r="A268" s="6">
        <v>146</v>
      </c>
      <c r="B268" s="128" t="s">
        <v>82</v>
      </c>
      <c r="C268" s="17" t="s">
        <v>80</v>
      </c>
      <c r="D268" s="17" t="s">
        <v>83</v>
      </c>
      <c r="E268" s="154" t="s">
        <v>314</v>
      </c>
      <c r="F268" s="206" t="s">
        <v>315</v>
      </c>
      <c r="G268" s="204" t="s">
        <v>316</v>
      </c>
      <c r="H268" s="241" t="s">
        <v>459</v>
      </c>
      <c r="I268" s="207" t="s">
        <v>6</v>
      </c>
      <c r="J268" s="242">
        <v>2</v>
      </c>
      <c r="K268" s="243" t="s">
        <v>61</v>
      </c>
      <c r="L268" s="211">
        <f>M268/J268</f>
        <v>16696.42857142857</v>
      </c>
      <c r="M268" s="239">
        <f>N268/1.12</f>
        <v>33392.85714285714</v>
      </c>
      <c r="N268" s="240">
        <v>37400</v>
      </c>
      <c r="O268" s="7" t="s">
        <v>68</v>
      </c>
      <c r="P268" s="7" t="s">
        <v>89</v>
      </c>
      <c r="Q268" s="7" t="s">
        <v>94</v>
      </c>
      <c r="R268" s="141">
        <v>0</v>
      </c>
    </row>
    <row r="269" spans="1:18" s="8" customFormat="1" ht="94.5">
      <c r="A269" s="6">
        <v>147</v>
      </c>
      <c r="B269" s="128" t="s">
        <v>82</v>
      </c>
      <c r="C269" s="17" t="s">
        <v>80</v>
      </c>
      <c r="D269" s="17" t="s">
        <v>83</v>
      </c>
      <c r="E269" s="154" t="s">
        <v>314</v>
      </c>
      <c r="F269" s="206" t="s">
        <v>315</v>
      </c>
      <c r="G269" s="155" t="s">
        <v>316</v>
      </c>
      <c r="H269" s="244" t="s">
        <v>646</v>
      </c>
      <c r="I269" s="245" t="s">
        <v>6</v>
      </c>
      <c r="J269" s="237">
        <v>8</v>
      </c>
      <c r="K269" s="130" t="s">
        <v>61</v>
      </c>
      <c r="L269" s="136">
        <f>M269/J269</f>
        <v>38169.6425</v>
      </c>
      <c r="M269" s="7">
        <v>305357.14</v>
      </c>
      <c r="N269" s="246">
        <f>M269*1.12</f>
        <v>341999.9968</v>
      </c>
      <c r="O269" s="7" t="s">
        <v>71</v>
      </c>
      <c r="P269" s="7" t="s">
        <v>89</v>
      </c>
      <c r="Q269" s="7" t="s">
        <v>94</v>
      </c>
      <c r="R269" s="141">
        <v>0</v>
      </c>
    </row>
    <row r="270" spans="1:18" s="8" customFormat="1" ht="78.75">
      <c r="A270" s="6">
        <v>148</v>
      </c>
      <c r="B270" s="128" t="s">
        <v>82</v>
      </c>
      <c r="C270" s="17" t="s">
        <v>80</v>
      </c>
      <c r="D270" s="17" t="s">
        <v>83</v>
      </c>
      <c r="E270" s="154" t="s">
        <v>314</v>
      </c>
      <c r="F270" s="206" t="s">
        <v>315</v>
      </c>
      <c r="G270" s="155" t="s">
        <v>316</v>
      </c>
      <c r="H270" s="247" t="s">
        <v>647</v>
      </c>
      <c r="I270" s="245" t="s">
        <v>6</v>
      </c>
      <c r="J270" s="237">
        <v>8</v>
      </c>
      <c r="K270" s="130" t="s">
        <v>61</v>
      </c>
      <c r="L270" s="136">
        <f>M270/J270</f>
        <v>16741.07125</v>
      </c>
      <c r="M270" s="7">
        <v>133928.57</v>
      </c>
      <c r="N270" s="246">
        <f>M270*1.12</f>
        <v>149999.9984</v>
      </c>
      <c r="O270" s="7" t="s">
        <v>71</v>
      </c>
      <c r="P270" s="7" t="s">
        <v>89</v>
      </c>
      <c r="Q270" s="7" t="s">
        <v>94</v>
      </c>
      <c r="R270" s="141">
        <v>0</v>
      </c>
    </row>
    <row r="271" spans="1:18" s="8" customFormat="1" ht="78.75">
      <c r="A271" s="6">
        <v>149</v>
      </c>
      <c r="B271" s="128" t="s">
        <v>82</v>
      </c>
      <c r="C271" s="17" t="s">
        <v>80</v>
      </c>
      <c r="D271" s="17" t="s">
        <v>83</v>
      </c>
      <c r="E271" s="154" t="s">
        <v>314</v>
      </c>
      <c r="F271" s="155" t="s">
        <v>315</v>
      </c>
      <c r="G271" s="155" t="s">
        <v>316</v>
      </c>
      <c r="H271" s="248" t="s">
        <v>648</v>
      </c>
      <c r="I271" s="207" t="s">
        <v>6</v>
      </c>
      <c r="J271" s="249">
        <v>10</v>
      </c>
      <c r="K271" s="130" t="s">
        <v>61</v>
      </c>
      <c r="L271" s="136">
        <f>M271/J271</f>
        <v>5982.143</v>
      </c>
      <c r="M271" s="250">
        <v>59821.43</v>
      </c>
      <c r="N271" s="246">
        <f>M271*1.12</f>
        <v>67000.0016</v>
      </c>
      <c r="O271" s="7" t="s">
        <v>71</v>
      </c>
      <c r="P271" s="7" t="s">
        <v>89</v>
      </c>
      <c r="Q271" s="7" t="s">
        <v>94</v>
      </c>
      <c r="R271" s="141">
        <v>0</v>
      </c>
    </row>
    <row r="272" spans="1:18" s="8" customFormat="1" ht="90">
      <c r="A272" s="6">
        <v>150</v>
      </c>
      <c r="B272" s="128" t="s">
        <v>82</v>
      </c>
      <c r="C272" s="17" t="s">
        <v>80</v>
      </c>
      <c r="D272" s="17" t="s">
        <v>83</v>
      </c>
      <c r="E272" s="154" t="s">
        <v>314</v>
      </c>
      <c r="F272" s="155" t="s">
        <v>315</v>
      </c>
      <c r="G272" s="155" t="s">
        <v>316</v>
      </c>
      <c r="H272" s="13" t="s">
        <v>62</v>
      </c>
      <c r="I272" s="207" t="s">
        <v>6</v>
      </c>
      <c r="J272" s="139">
        <v>10</v>
      </c>
      <c r="K272" s="130" t="s">
        <v>61</v>
      </c>
      <c r="L272" s="190">
        <v>18437.5</v>
      </c>
      <c r="M272" s="127">
        <f>N272/1.12</f>
        <v>182142.85714285713</v>
      </c>
      <c r="N272" s="127">
        <v>204000</v>
      </c>
      <c r="O272" s="7" t="s">
        <v>67</v>
      </c>
      <c r="P272" s="7" t="s">
        <v>89</v>
      </c>
      <c r="Q272" s="251" t="s">
        <v>70</v>
      </c>
      <c r="R272" s="252">
        <v>0</v>
      </c>
    </row>
    <row r="273" spans="1:18" s="8" customFormat="1" ht="75">
      <c r="A273" s="6">
        <v>151</v>
      </c>
      <c r="B273" s="128" t="s">
        <v>82</v>
      </c>
      <c r="C273" s="17" t="s">
        <v>80</v>
      </c>
      <c r="D273" s="17" t="s">
        <v>83</v>
      </c>
      <c r="E273" s="154" t="s">
        <v>317</v>
      </c>
      <c r="F273" s="155" t="s">
        <v>315</v>
      </c>
      <c r="G273" s="155" t="s">
        <v>318</v>
      </c>
      <c r="H273" s="151" t="s">
        <v>126</v>
      </c>
      <c r="I273" s="207" t="s">
        <v>6</v>
      </c>
      <c r="J273" s="130">
        <v>13</v>
      </c>
      <c r="K273" s="130" t="s">
        <v>61</v>
      </c>
      <c r="L273" s="253">
        <f>M273/J273</f>
        <v>44642.857142857145</v>
      </c>
      <c r="M273" s="254">
        <f>N273/1.12</f>
        <v>580357.1428571428</v>
      </c>
      <c r="N273" s="254">
        <v>650000</v>
      </c>
      <c r="O273" s="7" t="s">
        <v>67</v>
      </c>
      <c r="P273" s="7" t="s">
        <v>89</v>
      </c>
      <c r="Q273" s="251" t="s">
        <v>70</v>
      </c>
      <c r="R273" s="252">
        <v>0</v>
      </c>
    </row>
    <row r="274" spans="1:18" s="8" customFormat="1" ht="106.5" customHeight="1">
      <c r="A274" s="6">
        <v>152</v>
      </c>
      <c r="B274" s="128" t="s">
        <v>82</v>
      </c>
      <c r="C274" s="17" t="s">
        <v>80</v>
      </c>
      <c r="D274" s="17" t="s">
        <v>83</v>
      </c>
      <c r="E274" s="154" t="s">
        <v>314</v>
      </c>
      <c r="F274" s="155" t="s">
        <v>315</v>
      </c>
      <c r="G274" s="155" t="s">
        <v>318</v>
      </c>
      <c r="H274" s="13" t="s">
        <v>64</v>
      </c>
      <c r="I274" s="207" t="s">
        <v>6</v>
      </c>
      <c r="J274" s="130">
        <v>45</v>
      </c>
      <c r="K274" s="130" t="s">
        <v>61</v>
      </c>
      <c r="L274" s="10">
        <v>9000</v>
      </c>
      <c r="M274" s="127">
        <v>405000</v>
      </c>
      <c r="N274" s="127">
        <v>405000</v>
      </c>
      <c r="O274" s="7" t="s">
        <v>67</v>
      </c>
      <c r="P274" s="7" t="s">
        <v>89</v>
      </c>
      <c r="Q274" s="7" t="s">
        <v>70</v>
      </c>
      <c r="R274" s="252">
        <v>0</v>
      </c>
    </row>
    <row r="275" spans="1:18" s="255" customFormat="1" ht="102" customHeight="1">
      <c r="A275" s="6">
        <v>153</v>
      </c>
      <c r="B275" s="128" t="s">
        <v>82</v>
      </c>
      <c r="C275" s="17" t="s">
        <v>80</v>
      </c>
      <c r="D275" s="17" t="s">
        <v>83</v>
      </c>
      <c r="E275" s="178" t="s">
        <v>319</v>
      </c>
      <c r="F275" s="179" t="s">
        <v>320</v>
      </c>
      <c r="G275" s="179" t="s">
        <v>321</v>
      </c>
      <c r="H275" s="13" t="s">
        <v>130</v>
      </c>
      <c r="I275" s="207" t="s">
        <v>3</v>
      </c>
      <c r="J275" s="130">
        <v>5</v>
      </c>
      <c r="K275" s="130" t="s">
        <v>61</v>
      </c>
      <c r="L275" s="10">
        <v>44642.86</v>
      </c>
      <c r="M275" s="174">
        <f aca="true" t="shared" si="18" ref="M275:M281">N275/1.12</f>
        <v>223214.28571428568</v>
      </c>
      <c r="N275" s="174">
        <v>250000</v>
      </c>
      <c r="O275" s="7" t="s">
        <v>71</v>
      </c>
      <c r="P275" s="7" t="s">
        <v>89</v>
      </c>
      <c r="Q275" s="7" t="s">
        <v>101</v>
      </c>
      <c r="R275" s="141">
        <v>0</v>
      </c>
    </row>
    <row r="276" spans="1:18" s="255" customFormat="1" ht="225">
      <c r="A276" s="6">
        <v>154</v>
      </c>
      <c r="B276" s="128" t="s">
        <v>82</v>
      </c>
      <c r="C276" s="17" t="s">
        <v>80</v>
      </c>
      <c r="D276" s="17" t="s">
        <v>83</v>
      </c>
      <c r="E276" s="178" t="s">
        <v>319</v>
      </c>
      <c r="F276" s="179" t="s">
        <v>320</v>
      </c>
      <c r="G276" s="179" t="s">
        <v>321</v>
      </c>
      <c r="H276" s="13" t="s">
        <v>100</v>
      </c>
      <c r="I276" s="207" t="s">
        <v>3</v>
      </c>
      <c r="J276" s="130">
        <v>10</v>
      </c>
      <c r="K276" s="130" t="s">
        <v>61</v>
      </c>
      <c r="L276" s="136">
        <v>8928.6</v>
      </c>
      <c r="M276" s="174">
        <f t="shared" si="18"/>
        <v>89285.71428571428</v>
      </c>
      <c r="N276" s="174">
        <v>100000</v>
      </c>
      <c r="O276" s="7" t="s">
        <v>71</v>
      </c>
      <c r="P276" s="140" t="s">
        <v>89</v>
      </c>
      <c r="Q276" s="140" t="s">
        <v>101</v>
      </c>
      <c r="R276" s="141">
        <v>0</v>
      </c>
    </row>
    <row r="277" spans="1:18" s="255" customFormat="1" ht="120">
      <c r="A277" s="6">
        <v>155</v>
      </c>
      <c r="B277" s="128" t="s">
        <v>82</v>
      </c>
      <c r="C277" s="17" t="s">
        <v>80</v>
      </c>
      <c r="D277" s="17" t="s">
        <v>83</v>
      </c>
      <c r="E277" s="178" t="s">
        <v>322</v>
      </c>
      <c r="F277" s="179" t="s">
        <v>323</v>
      </c>
      <c r="G277" s="179" t="s">
        <v>324</v>
      </c>
      <c r="H277" s="13" t="s">
        <v>127</v>
      </c>
      <c r="I277" s="207" t="s">
        <v>3</v>
      </c>
      <c r="J277" s="130">
        <v>10</v>
      </c>
      <c r="K277" s="130" t="s">
        <v>61</v>
      </c>
      <c r="L277" s="10">
        <v>66964</v>
      </c>
      <c r="M277" s="174">
        <f t="shared" si="18"/>
        <v>669642.857142857</v>
      </c>
      <c r="N277" s="174">
        <v>750000</v>
      </c>
      <c r="O277" s="7" t="s">
        <v>71</v>
      </c>
      <c r="P277" s="7" t="s">
        <v>89</v>
      </c>
      <c r="Q277" s="7" t="s">
        <v>132</v>
      </c>
      <c r="R277" s="141">
        <v>0</v>
      </c>
    </row>
    <row r="278" spans="1:18" s="255" customFormat="1" ht="58.5" customHeight="1">
      <c r="A278" s="6">
        <v>156</v>
      </c>
      <c r="B278" s="128" t="s">
        <v>82</v>
      </c>
      <c r="C278" s="17" t="s">
        <v>80</v>
      </c>
      <c r="D278" s="17" t="s">
        <v>83</v>
      </c>
      <c r="E278" s="178" t="s">
        <v>325</v>
      </c>
      <c r="F278" s="179" t="s">
        <v>323</v>
      </c>
      <c r="G278" s="179" t="s">
        <v>326</v>
      </c>
      <c r="H278" s="13" t="s">
        <v>128</v>
      </c>
      <c r="I278" s="207" t="s">
        <v>3</v>
      </c>
      <c r="J278" s="130">
        <v>1</v>
      </c>
      <c r="K278" s="130" t="s">
        <v>61</v>
      </c>
      <c r="L278" s="10">
        <v>89286</v>
      </c>
      <c r="M278" s="10">
        <f t="shared" si="18"/>
        <v>89285.71428571428</v>
      </c>
      <c r="N278" s="10">
        <v>100000</v>
      </c>
      <c r="O278" s="7" t="s">
        <v>552</v>
      </c>
      <c r="P278" s="7" t="s">
        <v>89</v>
      </c>
      <c r="Q278" s="7" t="s">
        <v>132</v>
      </c>
      <c r="R278" s="141">
        <v>0</v>
      </c>
    </row>
    <row r="279" spans="1:18" s="8" customFormat="1" ht="108.75" customHeight="1">
      <c r="A279" s="6">
        <v>157</v>
      </c>
      <c r="B279" s="128" t="s">
        <v>82</v>
      </c>
      <c r="C279" s="17" t="s">
        <v>80</v>
      </c>
      <c r="D279" s="17" t="s">
        <v>83</v>
      </c>
      <c r="E279" s="154" t="s">
        <v>754</v>
      </c>
      <c r="F279" s="204" t="s">
        <v>453</v>
      </c>
      <c r="G279" s="155" t="s">
        <v>454</v>
      </c>
      <c r="H279" s="155" t="s">
        <v>454</v>
      </c>
      <c r="I279" s="207" t="s">
        <v>3</v>
      </c>
      <c r="J279" s="130">
        <v>1</v>
      </c>
      <c r="K279" s="130" t="s">
        <v>61</v>
      </c>
      <c r="L279" s="10">
        <v>142857</v>
      </c>
      <c r="M279" s="10">
        <f t="shared" si="18"/>
        <v>142857.14285714284</v>
      </c>
      <c r="N279" s="10">
        <v>160000</v>
      </c>
      <c r="O279" s="7" t="s">
        <v>68</v>
      </c>
      <c r="P279" s="7" t="s">
        <v>89</v>
      </c>
      <c r="Q279" s="7" t="s">
        <v>455</v>
      </c>
      <c r="R279" s="16">
        <v>0</v>
      </c>
    </row>
    <row r="280" spans="1:18" s="8" customFormat="1" ht="105.75" customHeight="1">
      <c r="A280" s="6">
        <v>158</v>
      </c>
      <c r="B280" s="128" t="s">
        <v>82</v>
      </c>
      <c r="C280" s="17" t="s">
        <v>80</v>
      </c>
      <c r="D280" s="17" t="s">
        <v>83</v>
      </c>
      <c r="E280" s="154" t="s">
        <v>755</v>
      </c>
      <c r="F280" s="164" t="s">
        <v>457</v>
      </c>
      <c r="G280" s="323" t="s">
        <v>456</v>
      </c>
      <c r="H280" s="155" t="s">
        <v>456</v>
      </c>
      <c r="I280" s="207" t="s">
        <v>3</v>
      </c>
      <c r="J280" s="130">
        <v>1</v>
      </c>
      <c r="K280" s="130" t="s">
        <v>61</v>
      </c>
      <c r="L280" s="10">
        <v>13393</v>
      </c>
      <c r="M280" s="10">
        <f t="shared" si="18"/>
        <v>13392.857142857141</v>
      </c>
      <c r="N280" s="10">
        <v>15000</v>
      </c>
      <c r="O280" s="7" t="s">
        <v>68</v>
      </c>
      <c r="P280" s="7" t="s">
        <v>89</v>
      </c>
      <c r="Q280" s="7" t="s">
        <v>455</v>
      </c>
      <c r="R280" s="16">
        <v>0</v>
      </c>
    </row>
    <row r="281" spans="1:18" s="8" customFormat="1" ht="119.25" customHeight="1">
      <c r="A281" s="6">
        <v>159</v>
      </c>
      <c r="B281" s="128" t="s">
        <v>82</v>
      </c>
      <c r="C281" s="17" t="s">
        <v>80</v>
      </c>
      <c r="D281" s="17" t="s">
        <v>83</v>
      </c>
      <c r="E281" s="154" t="s">
        <v>327</v>
      </c>
      <c r="F281" s="206" t="s">
        <v>328</v>
      </c>
      <c r="G281" s="155" t="s">
        <v>329</v>
      </c>
      <c r="H281" s="224" t="s">
        <v>129</v>
      </c>
      <c r="I281" s="207" t="s">
        <v>7</v>
      </c>
      <c r="J281" s="131">
        <v>1</v>
      </c>
      <c r="K281" s="130" t="s">
        <v>61</v>
      </c>
      <c r="L281" s="10">
        <v>2678571</v>
      </c>
      <c r="M281" s="10">
        <f t="shared" si="18"/>
        <v>2678571.428571428</v>
      </c>
      <c r="N281" s="10">
        <v>3000000</v>
      </c>
      <c r="O281" s="7" t="s">
        <v>72</v>
      </c>
      <c r="P281" s="7" t="s">
        <v>89</v>
      </c>
      <c r="Q281" s="7" t="s">
        <v>131</v>
      </c>
      <c r="R281" s="256">
        <v>0</v>
      </c>
    </row>
    <row r="282" spans="1:18" s="8" customFormat="1" ht="34.5" customHeight="1">
      <c r="A282" s="6"/>
      <c r="B282" s="6"/>
      <c r="C282" s="6"/>
      <c r="D282" s="6"/>
      <c r="E282" s="197"/>
      <c r="F282" s="6"/>
      <c r="G282" s="6"/>
      <c r="H282" s="6"/>
      <c r="I282" s="6"/>
      <c r="J282" s="257"/>
      <c r="K282" s="257"/>
      <c r="L282" s="334" t="s">
        <v>760</v>
      </c>
      <c r="M282" s="335"/>
      <c r="N282" s="202">
        <f>SUM(N123:N281)</f>
        <v>16562275.4256</v>
      </c>
      <c r="O282" s="6"/>
      <c r="P282" s="7"/>
      <c r="Q282" s="7"/>
      <c r="R282" s="258"/>
    </row>
    <row r="283" spans="1:18" s="8" customFormat="1" ht="18.75">
      <c r="A283" s="6"/>
      <c r="B283" s="6"/>
      <c r="C283" s="6"/>
      <c r="D283" s="6"/>
      <c r="E283" s="197"/>
      <c r="F283" s="6"/>
      <c r="G283" s="6"/>
      <c r="H283" s="6"/>
      <c r="I283" s="6"/>
      <c r="J283" s="326"/>
      <c r="K283" s="326"/>
      <c r="L283" s="326"/>
      <c r="M283" s="327" t="s">
        <v>759</v>
      </c>
      <c r="N283" s="328">
        <f>N40+N122+N282</f>
        <v>1628868199.604</v>
      </c>
      <c r="O283" s="326"/>
      <c r="P283" s="6"/>
      <c r="Q283" s="6"/>
      <c r="R283" s="201"/>
    </row>
    <row r="284" spans="5:14" s="8" customFormat="1" ht="15">
      <c r="E284" s="255"/>
      <c r="J284" s="145"/>
      <c r="K284" s="90"/>
      <c r="L284" s="146"/>
      <c r="M284" s="146"/>
      <c r="N284" s="146"/>
    </row>
    <row r="285" spans="5:14" s="8" customFormat="1" ht="15">
      <c r="E285" s="255"/>
      <c r="J285" s="145"/>
      <c r="K285" s="90"/>
      <c r="L285" s="146"/>
      <c r="M285" s="146"/>
      <c r="N285" s="146"/>
    </row>
    <row r="286" spans="5:14" s="8" customFormat="1" ht="15">
      <c r="E286" s="255"/>
      <c r="J286" s="145"/>
      <c r="K286" s="90"/>
      <c r="L286" s="146"/>
      <c r="M286" s="146"/>
      <c r="N286" s="146"/>
    </row>
    <row r="287" spans="5:14" s="8" customFormat="1" ht="15">
      <c r="E287" s="255"/>
      <c r="J287" s="145"/>
      <c r="K287" s="90"/>
      <c r="L287" s="146"/>
      <c r="M287" s="146"/>
      <c r="N287" s="146"/>
    </row>
    <row r="288" spans="5:14" s="8" customFormat="1" ht="15">
      <c r="E288" s="255"/>
      <c r="J288" s="145"/>
      <c r="K288" s="90"/>
      <c r="L288" s="146"/>
      <c r="M288" s="146"/>
      <c r="N288" s="146"/>
    </row>
    <row r="289" spans="5:14" s="8" customFormat="1" ht="15">
      <c r="E289" s="255"/>
      <c r="J289" s="145"/>
      <c r="K289" s="90"/>
      <c r="L289" s="146"/>
      <c r="M289" s="146"/>
      <c r="N289" s="146"/>
    </row>
    <row r="290" spans="5:14" s="8" customFormat="1" ht="15">
      <c r="E290" s="255"/>
      <c r="J290" s="145"/>
      <c r="K290" s="90"/>
      <c r="L290" s="146"/>
      <c r="M290" s="146"/>
      <c r="N290" s="146"/>
    </row>
    <row r="291" spans="5:14" s="8" customFormat="1" ht="15">
      <c r="E291" s="255"/>
      <c r="J291" s="145"/>
      <c r="K291" s="90"/>
      <c r="L291" s="146"/>
      <c r="M291" s="146"/>
      <c r="N291" s="146"/>
    </row>
    <row r="292" spans="5:14" s="8" customFormat="1" ht="15">
      <c r="E292" s="255"/>
      <c r="J292" s="145"/>
      <c r="K292" s="90"/>
      <c r="L292" s="146"/>
      <c r="M292" s="146"/>
      <c r="N292" s="146"/>
    </row>
    <row r="293" spans="5:14" s="8" customFormat="1" ht="15">
      <c r="E293" s="255"/>
      <c r="J293" s="145"/>
      <c r="K293" s="90"/>
      <c r="L293" s="146"/>
      <c r="M293" s="146"/>
      <c r="N293" s="146"/>
    </row>
    <row r="294" spans="5:14" s="8" customFormat="1" ht="15">
      <c r="E294" s="255"/>
      <c r="J294" s="145"/>
      <c r="K294" s="90"/>
      <c r="L294" s="146"/>
      <c r="M294" s="146"/>
      <c r="N294" s="146"/>
    </row>
    <row r="295" spans="5:14" s="8" customFormat="1" ht="15">
      <c r="E295" s="255"/>
      <c r="J295" s="145"/>
      <c r="K295" s="90"/>
      <c r="L295" s="146"/>
      <c r="M295" s="146"/>
      <c r="N295" s="146"/>
    </row>
    <row r="296" spans="5:14" s="8" customFormat="1" ht="15">
      <c r="E296" s="255"/>
      <c r="J296" s="145"/>
      <c r="K296" s="90"/>
      <c r="L296" s="146"/>
      <c r="M296" s="146"/>
      <c r="N296" s="146"/>
    </row>
    <row r="297" spans="5:14" s="8" customFormat="1" ht="15">
      <c r="E297" s="255"/>
      <c r="J297" s="145"/>
      <c r="K297" s="90"/>
      <c r="L297" s="146"/>
      <c r="M297" s="146"/>
      <c r="N297" s="146"/>
    </row>
    <row r="298" spans="5:14" s="8" customFormat="1" ht="15">
      <c r="E298" s="255"/>
      <c r="J298" s="145"/>
      <c r="K298" s="90"/>
      <c r="L298" s="146"/>
      <c r="M298" s="146"/>
      <c r="N298" s="146"/>
    </row>
    <row r="299" spans="5:14" s="8" customFormat="1" ht="15">
      <c r="E299" s="255"/>
      <c r="J299" s="145"/>
      <c r="K299" s="90"/>
      <c r="L299" s="146"/>
      <c r="M299" s="146"/>
      <c r="N299" s="146"/>
    </row>
    <row r="300" spans="5:14" s="8" customFormat="1" ht="15">
      <c r="E300" s="255"/>
      <c r="J300" s="145"/>
      <c r="K300" s="90"/>
      <c r="L300" s="146"/>
      <c r="M300" s="146"/>
      <c r="N300" s="146"/>
    </row>
    <row r="301" spans="5:14" s="8" customFormat="1" ht="15">
      <c r="E301" s="255"/>
      <c r="J301" s="145"/>
      <c r="K301" s="90"/>
      <c r="L301" s="146"/>
      <c r="M301" s="146"/>
      <c r="N301" s="146"/>
    </row>
    <row r="302" spans="5:14" s="8" customFormat="1" ht="15">
      <c r="E302" s="255"/>
      <c r="J302" s="145"/>
      <c r="K302" s="90"/>
      <c r="L302" s="146"/>
      <c r="M302" s="146"/>
      <c r="N302" s="146"/>
    </row>
    <row r="303" spans="5:14" s="8" customFormat="1" ht="15">
      <c r="E303" s="255"/>
      <c r="J303" s="145"/>
      <c r="K303" s="90"/>
      <c r="L303" s="146"/>
      <c r="M303" s="146"/>
      <c r="N303" s="146"/>
    </row>
    <row r="304" spans="5:14" s="8" customFormat="1" ht="15">
      <c r="E304" s="255"/>
      <c r="J304" s="145"/>
      <c r="K304" s="90"/>
      <c r="L304" s="146"/>
      <c r="M304" s="146"/>
      <c r="N304" s="146"/>
    </row>
    <row r="305" spans="5:14" s="8" customFormat="1" ht="15">
      <c r="E305" s="255"/>
      <c r="J305" s="145"/>
      <c r="K305" s="90"/>
      <c r="L305" s="146"/>
      <c r="M305" s="146"/>
      <c r="N305" s="146"/>
    </row>
    <row r="306" spans="5:14" s="8" customFormat="1" ht="15">
      <c r="E306" s="255"/>
      <c r="J306" s="145"/>
      <c r="K306" s="90"/>
      <c r="L306" s="146"/>
      <c r="M306" s="146"/>
      <c r="N306" s="146"/>
    </row>
    <row r="307" spans="5:14" s="8" customFormat="1" ht="15">
      <c r="E307" s="255"/>
      <c r="J307" s="145"/>
      <c r="K307" s="90"/>
      <c r="L307" s="146"/>
      <c r="M307" s="146"/>
      <c r="N307" s="146"/>
    </row>
    <row r="308" spans="5:14" s="8" customFormat="1" ht="15">
      <c r="E308" s="255"/>
      <c r="J308" s="145"/>
      <c r="K308" s="90"/>
      <c r="L308" s="146"/>
      <c r="M308" s="146"/>
      <c r="N308" s="146"/>
    </row>
    <row r="309" spans="5:14" s="8" customFormat="1" ht="15">
      <c r="E309" s="255"/>
      <c r="J309" s="145"/>
      <c r="K309" s="90"/>
      <c r="L309" s="146"/>
      <c r="M309" s="146"/>
      <c r="N309" s="146"/>
    </row>
    <row r="310" spans="5:14" s="8" customFormat="1" ht="15">
      <c r="E310" s="255"/>
      <c r="J310" s="145"/>
      <c r="K310" s="90"/>
      <c r="L310" s="146"/>
      <c r="M310" s="146"/>
      <c r="N310" s="146"/>
    </row>
    <row r="311" spans="5:14" s="8" customFormat="1" ht="15">
      <c r="E311" s="255"/>
      <c r="J311" s="145"/>
      <c r="K311" s="90"/>
      <c r="L311" s="146"/>
      <c r="M311" s="146"/>
      <c r="N311" s="146"/>
    </row>
    <row r="312" spans="5:14" s="8" customFormat="1" ht="15">
      <c r="E312" s="255"/>
      <c r="J312" s="145"/>
      <c r="K312" s="90"/>
      <c r="L312" s="146"/>
      <c r="M312" s="146"/>
      <c r="N312" s="146"/>
    </row>
    <row r="313" spans="5:14" s="8" customFormat="1" ht="15">
      <c r="E313" s="255"/>
      <c r="J313" s="145"/>
      <c r="K313" s="90"/>
      <c r="L313" s="146"/>
      <c r="M313" s="146"/>
      <c r="N313" s="146"/>
    </row>
    <row r="314" spans="5:14" s="8" customFormat="1" ht="15">
      <c r="E314" s="255"/>
      <c r="J314" s="145"/>
      <c r="K314" s="90"/>
      <c r="L314" s="146"/>
      <c r="M314" s="146"/>
      <c r="N314" s="146"/>
    </row>
    <row r="315" spans="5:14" s="8" customFormat="1" ht="15">
      <c r="E315" s="255"/>
      <c r="J315" s="145"/>
      <c r="K315" s="90"/>
      <c r="L315" s="146"/>
      <c r="M315" s="146"/>
      <c r="N315" s="146"/>
    </row>
    <row r="316" spans="5:14" s="8" customFormat="1" ht="15">
      <c r="E316" s="255"/>
      <c r="J316" s="145"/>
      <c r="K316" s="90"/>
      <c r="L316" s="146"/>
      <c r="M316" s="146"/>
      <c r="N316" s="146"/>
    </row>
    <row r="317" spans="5:14" s="8" customFormat="1" ht="15">
      <c r="E317" s="255"/>
      <c r="J317" s="145"/>
      <c r="K317" s="90"/>
      <c r="L317" s="146"/>
      <c r="M317" s="146"/>
      <c r="N317" s="146"/>
    </row>
    <row r="318" spans="5:14" s="8" customFormat="1" ht="15">
      <c r="E318" s="255"/>
      <c r="J318" s="145"/>
      <c r="K318" s="90"/>
      <c r="L318" s="146"/>
      <c r="M318" s="146"/>
      <c r="N318" s="146"/>
    </row>
    <row r="319" spans="5:14" s="8" customFormat="1" ht="15">
      <c r="E319" s="255"/>
      <c r="J319" s="145"/>
      <c r="K319" s="90"/>
      <c r="L319" s="146"/>
      <c r="M319" s="146"/>
      <c r="N319" s="146"/>
    </row>
    <row r="320" spans="5:14" s="8" customFormat="1" ht="15">
      <c r="E320" s="255"/>
      <c r="J320" s="145"/>
      <c r="K320" s="90"/>
      <c r="L320" s="146"/>
      <c r="M320" s="146"/>
      <c r="N320" s="146"/>
    </row>
    <row r="321" spans="5:14" s="8" customFormat="1" ht="15">
      <c r="E321" s="255"/>
      <c r="J321" s="145"/>
      <c r="K321" s="90"/>
      <c r="L321" s="146"/>
      <c r="M321" s="146"/>
      <c r="N321" s="146"/>
    </row>
    <row r="322" spans="5:14" s="8" customFormat="1" ht="15">
      <c r="E322" s="255"/>
      <c r="J322" s="145"/>
      <c r="K322" s="90"/>
      <c r="L322" s="146"/>
      <c r="M322" s="146"/>
      <c r="N322" s="146"/>
    </row>
    <row r="323" spans="5:14" s="8" customFormat="1" ht="15">
      <c r="E323" s="255"/>
      <c r="J323" s="145"/>
      <c r="K323" s="90"/>
      <c r="L323" s="146"/>
      <c r="M323" s="146"/>
      <c r="N323" s="146"/>
    </row>
    <row r="324" spans="5:14" s="8" customFormat="1" ht="15">
      <c r="E324" s="255"/>
      <c r="J324" s="145"/>
      <c r="K324" s="90"/>
      <c r="L324" s="146"/>
      <c r="M324" s="146"/>
      <c r="N324" s="146"/>
    </row>
    <row r="325" spans="5:14" s="8" customFormat="1" ht="15">
      <c r="E325" s="255"/>
      <c r="J325" s="145"/>
      <c r="K325" s="90"/>
      <c r="L325" s="146"/>
      <c r="M325" s="146"/>
      <c r="N325" s="146"/>
    </row>
    <row r="326" spans="5:14" s="8" customFormat="1" ht="15">
      <c r="E326" s="255"/>
      <c r="J326" s="145"/>
      <c r="K326" s="90"/>
      <c r="L326" s="146"/>
      <c r="M326" s="146"/>
      <c r="N326" s="146"/>
    </row>
    <row r="327" spans="5:14" s="8" customFormat="1" ht="15">
      <c r="E327" s="255"/>
      <c r="J327" s="145"/>
      <c r="K327" s="90"/>
      <c r="L327" s="146"/>
      <c r="M327" s="146"/>
      <c r="N327" s="146"/>
    </row>
    <row r="328" spans="5:14" s="8" customFormat="1" ht="15">
      <c r="E328" s="255"/>
      <c r="J328" s="145"/>
      <c r="K328" s="90"/>
      <c r="L328" s="146"/>
      <c r="M328" s="146"/>
      <c r="N328" s="146"/>
    </row>
    <row r="329" spans="5:14" s="8" customFormat="1" ht="15">
      <c r="E329" s="255"/>
      <c r="J329" s="145"/>
      <c r="K329" s="90"/>
      <c r="L329" s="146"/>
      <c r="M329" s="146"/>
      <c r="N329" s="146"/>
    </row>
    <row r="330" spans="5:14" s="8" customFormat="1" ht="15">
      <c r="E330" s="255"/>
      <c r="J330" s="145"/>
      <c r="K330" s="90"/>
      <c r="L330" s="146"/>
      <c r="M330" s="146"/>
      <c r="N330" s="146"/>
    </row>
    <row r="331" spans="5:14" s="8" customFormat="1" ht="15">
      <c r="E331" s="255"/>
      <c r="J331" s="145"/>
      <c r="K331" s="90"/>
      <c r="L331" s="146"/>
      <c r="M331" s="146"/>
      <c r="N331" s="146"/>
    </row>
    <row r="332" spans="5:14" s="8" customFormat="1" ht="15">
      <c r="E332" s="255"/>
      <c r="J332" s="145"/>
      <c r="K332" s="90"/>
      <c r="L332" s="146"/>
      <c r="M332" s="146"/>
      <c r="N332" s="146"/>
    </row>
    <row r="333" spans="5:14" s="8" customFormat="1" ht="15">
      <c r="E333" s="255"/>
      <c r="J333" s="145"/>
      <c r="K333" s="90"/>
      <c r="L333" s="146"/>
      <c r="M333" s="146"/>
      <c r="N333" s="146"/>
    </row>
    <row r="334" spans="5:14" s="8" customFormat="1" ht="15">
      <c r="E334" s="255"/>
      <c r="J334" s="145"/>
      <c r="K334" s="90"/>
      <c r="L334" s="146"/>
      <c r="M334" s="146"/>
      <c r="N334" s="146"/>
    </row>
    <row r="335" spans="5:14" s="8" customFormat="1" ht="15">
      <c r="E335" s="255"/>
      <c r="J335" s="145"/>
      <c r="K335" s="90"/>
      <c r="L335" s="146"/>
      <c r="M335" s="146"/>
      <c r="N335" s="146"/>
    </row>
    <row r="336" spans="5:14" s="8" customFormat="1" ht="15">
      <c r="E336" s="255"/>
      <c r="J336" s="145"/>
      <c r="K336" s="90"/>
      <c r="L336" s="146"/>
      <c r="M336" s="146"/>
      <c r="N336" s="146"/>
    </row>
    <row r="337" spans="5:14" s="8" customFormat="1" ht="15">
      <c r="E337" s="255"/>
      <c r="J337" s="145"/>
      <c r="K337" s="90"/>
      <c r="L337" s="146"/>
      <c r="M337" s="146"/>
      <c r="N337" s="146"/>
    </row>
    <row r="338" spans="5:14" s="8" customFormat="1" ht="15">
      <c r="E338" s="255"/>
      <c r="J338" s="145"/>
      <c r="K338" s="90"/>
      <c r="L338" s="146"/>
      <c r="M338" s="146"/>
      <c r="N338" s="146"/>
    </row>
    <row r="339" spans="5:14" s="8" customFormat="1" ht="15">
      <c r="E339" s="255"/>
      <c r="J339" s="145"/>
      <c r="K339" s="90"/>
      <c r="L339" s="146"/>
      <c r="M339" s="146"/>
      <c r="N339" s="146"/>
    </row>
    <row r="340" spans="5:14" s="8" customFormat="1" ht="15">
      <c r="E340" s="255"/>
      <c r="J340" s="145"/>
      <c r="K340" s="90"/>
      <c r="L340" s="146"/>
      <c r="M340" s="146"/>
      <c r="N340" s="146"/>
    </row>
    <row r="341" spans="5:14" s="8" customFormat="1" ht="15">
      <c r="E341" s="255"/>
      <c r="J341" s="145"/>
      <c r="K341" s="90"/>
      <c r="L341" s="146"/>
      <c r="M341" s="146"/>
      <c r="N341" s="146"/>
    </row>
    <row r="342" spans="5:14" s="8" customFormat="1" ht="15">
      <c r="E342" s="255"/>
      <c r="J342" s="145"/>
      <c r="K342" s="90"/>
      <c r="L342" s="146"/>
      <c r="M342" s="146"/>
      <c r="N342" s="146"/>
    </row>
    <row r="343" spans="5:14" s="8" customFormat="1" ht="15">
      <c r="E343" s="255"/>
      <c r="J343" s="145"/>
      <c r="K343" s="90"/>
      <c r="L343" s="146"/>
      <c r="M343" s="146"/>
      <c r="N343" s="146"/>
    </row>
    <row r="344" spans="5:14" s="8" customFormat="1" ht="15">
      <c r="E344" s="255"/>
      <c r="J344" s="145"/>
      <c r="K344" s="90"/>
      <c r="L344" s="146"/>
      <c r="M344" s="146"/>
      <c r="N344" s="146"/>
    </row>
    <row r="345" spans="5:14" s="8" customFormat="1" ht="15">
      <c r="E345" s="255"/>
      <c r="J345" s="145"/>
      <c r="K345" s="90"/>
      <c r="L345" s="146"/>
      <c r="M345" s="146"/>
      <c r="N345" s="146"/>
    </row>
    <row r="346" spans="5:14" s="8" customFormat="1" ht="15">
      <c r="E346" s="255"/>
      <c r="J346" s="145"/>
      <c r="K346" s="90"/>
      <c r="L346" s="146"/>
      <c r="M346" s="146"/>
      <c r="N346" s="146"/>
    </row>
    <row r="347" spans="5:14" s="8" customFormat="1" ht="15">
      <c r="E347" s="255"/>
      <c r="J347" s="145"/>
      <c r="K347" s="90"/>
      <c r="L347" s="146"/>
      <c r="M347" s="146"/>
      <c r="N347" s="146"/>
    </row>
    <row r="348" spans="5:14" s="8" customFormat="1" ht="15">
      <c r="E348" s="255"/>
      <c r="J348" s="145"/>
      <c r="K348" s="90"/>
      <c r="L348" s="146"/>
      <c r="M348" s="146"/>
      <c r="N348" s="146"/>
    </row>
    <row r="349" spans="5:14" s="8" customFormat="1" ht="15">
      <c r="E349" s="255"/>
      <c r="J349" s="145"/>
      <c r="K349" s="90"/>
      <c r="L349" s="146"/>
      <c r="M349" s="146"/>
      <c r="N349" s="146"/>
    </row>
    <row r="350" spans="5:14" s="8" customFormat="1" ht="15">
      <c r="E350" s="255"/>
      <c r="J350" s="145"/>
      <c r="K350" s="90"/>
      <c r="L350" s="146"/>
      <c r="M350" s="146"/>
      <c r="N350" s="146"/>
    </row>
    <row r="351" spans="5:14" s="8" customFormat="1" ht="15">
      <c r="E351" s="255"/>
      <c r="J351" s="145"/>
      <c r="K351" s="90"/>
      <c r="L351" s="146"/>
      <c r="M351" s="146"/>
      <c r="N351" s="146"/>
    </row>
    <row r="352" spans="5:14" s="8" customFormat="1" ht="15">
      <c r="E352" s="255"/>
      <c r="J352" s="145"/>
      <c r="K352" s="90"/>
      <c r="L352" s="146"/>
      <c r="M352" s="146"/>
      <c r="N352" s="146"/>
    </row>
    <row r="353" spans="5:14" s="8" customFormat="1" ht="15">
      <c r="E353" s="255"/>
      <c r="J353" s="145"/>
      <c r="K353" s="90"/>
      <c r="L353" s="146"/>
      <c r="M353" s="146"/>
      <c r="N353" s="146"/>
    </row>
    <row r="354" spans="5:14" s="8" customFormat="1" ht="15">
      <c r="E354" s="255"/>
      <c r="J354" s="145"/>
      <c r="K354" s="90"/>
      <c r="L354" s="146"/>
      <c r="M354" s="146"/>
      <c r="N354" s="146"/>
    </row>
    <row r="355" spans="5:14" s="8" customFormat="1" ht="15">
      <c r="E355" s="255"/>
      <c r="J355" s="145"/>
      <c r="K355" s="90"/>
      <c r="L355" s="146"/>
      <c r="M355" s="146"/>
      <c r="N355" s="146"/>
    </row>
    <row r="356" spans="5:14" s="8" customFormat="1" ht="15">
      <c r="E356" s="255"/>
      <c r="J356" s="145"/>
      <c r="K356" s="90"/>
      <c r="L356" s="146"/>
      <c r="M356" s="146"/>
      <c r="N356" s="146"/>
    </row>
    <row r="357" spans="5:14" s="8" customFormat="1" ht="15">
      <c r="E357" s="255"/>
      <c r="J357" s="145"/>
      <c r="K357" s="90"/>
      <c r="L357" s="146"/>
      <c r="M357" s="146"/>
      <c r="N357" s="146"/>
    </row>
    <row r="358" spans="5:14" s="8" customFormat="1" ht="15">
      <c r="E358" s="255"/>
      <c r="J358" s="145"/>
      <c r="K358" s="90"/>
      <c r="L358" s="146"/>
      <c r="M358" s="146"/>
      <c r="N358" s="146"/>
    </row>
    <row r="359" spans="5:14" s="8" customFormat="1" ht="15">
      <c r="E359" s="255"/>
      <c r="J359" s="145"/>
      <c r="K359" s="90"/>
      <c r="L359" s="146"/>
      <c r="M359" s="146"/>
      <c r="N359" s="146"/>
    </row>
    <row r="360" spans="5:14" s="8" customFormat="1" ht="15">
      <c r="E360" s="255"/>
      <c r="J360" s="145"/>
      <c r="K360" s="90"/>
      <c r="L360" s="146"/>
      <c r="M360" s="146"/>
      <c r="N360" s="146"/>
    </row>
    <row r="361" spans="5:14" s="8" customFormat="1" ht="15">
      <c r="E361" s="255"/>
      <c r="J361" s="145"/>
      <c r="K361" s="90"/>
      <c r="L361" s="146"/>
      <c r="M361" s="146"/>
      <c r="N361" s="146"/>
    </row>
    <row r="362" spans="5:14" s="8" customFormat="1" ht="15">
      <c r="E362" s="255"/>
      <c r="J362" s="145"/>
      <c r="K362" s="90"/>
      <c r="L362" s="146"/>
      <c r="M362" s="146"/>
      <c r="N362" s="146"/>
    </row>
    <row r="363" spans="5:14" s="8" customFormat="1" ht="15">
      <c r="E363" s="255"/>
      <c r="J363" s="145"/>
      <c r="K363" s="90"/>
      <c r="L363" s="146"/>
      <c r="M363" s="146"/>
      <c r="N363" s="146"/>
    </row>
    <row r="364" spans="5:14" s="8" customFormat="1" ht="15">
      <c r="E364" s="255"/>
      <c r="J364" s="145"/>
      <c r="K364" s="90"/>
      <c r="L364" s="146"/>
      <c r="M364" s="146"/>
      <c r="N364" s="146"/>
    </row>
    <row r="365" spans="5:14" s="8" customFormat="1" ht="15">
      <c r="E365" s="255"/>
      <c r="J365" s="145"/>
      <c r="K365" s="90"/>
      <c r="L365" s="146"/>
      <c r="M365" s="146"/>
      <c r="N365" s="146"/>
    </row>
    <row r="366" spans="5:14" s="8" customFormat="1" ht="15">
      <c r="E366" s="255"/>
      <c r="J366" s="145"/>
      <c r="K366" s="90"/>
      <c r="L366" s="146"/>
      <c r="M366" s="146"/>
      <c r="N366" s="146"/>
    </row>
    <row r="367" spans="5:14" s="8" customFormat="1" ht="15">
      <c r="E367" s="255"/>
      <c r="J367" s="145"/>
      <c r="K367" s="90"/>
      <c r="L367" s="146"/>
      <c r="M367" s="146"/>
      <c r="N367" s="146"/>
    </row>
    <row r="368" spans="5:14" s="8" customFormat="1" ht="15">
      <c r="E368" s="255"/>
      <c r="J368" s="145"/>
      <c r="K368" s="90"/>
      <c r="L368" s="146"/>
      <c r="M368" s="146"/>
      <c r="N368" s="146"/>
    </row>
    <row r="369" spans="5:14" s="8" customFormat="1" ht="15">
      <c r="E369" s="255"/>
      <c r="J369" s="145"/>
      <c r="K369" s="90"/>
      <c r="L369" s="146"/>
      <c r="M369" s="146"/>
      <c r="N369" s="146"/>
    </row>
    <row r="370" spans="5:14" s="8" customFormat="1" ht="15">
      <c r="E370" s="255"/>
      <c r="J370" s="145"/>
      <c r="K370" s="90"/>
      <c r="L370" s="146"/>
      <c r="M370" s="146"/>
      <c r="N370" s="146"/>
    </row>
    <row r="371" spans="5:14" s="8" customFormat="1" ht="15">
      <c r="E371" s="255"/>
      <c r="J371" s="145"/>
      <c r="K371" s="90"/>
      <c r="L371" s="146"/>
      <c r="M371" s="146"/>
      <c r="N371" s="146"/>
    </row>
    <row r="372" spans="5:14" s="8" customFormat="1" ht="15">
      <c r="E372" s="255"/>
      <c r="J372" s="145"/>
      <c r="K372" s="90"/>
      <c r="L372" s="146"/>
      <c r="M372" s="146"/>
      <c r="N372" s="146"/>
    </row>
    <row r="373" spans="5:14" s="8" customFormat="1" ht="15">
      <c r="E373" s="255"/>
      <c r="J373" s="145"/>
      <c r="K373" s="90"/>
      <c r="L373" s="146"/>
      <c r="M373" s="146"/>
      <c r="N373" s="146"/>
    </row>
    <row r="374" spans="5:14" s="8" customFormat="1" ht="15">
      <c r="E374" s="255"/>
      <c r="J374" s="145"/>
      <c r="K374" s="90"/>
      <c r="L374" s="146"/>
      <c r="M374" s="146"/>
      <c r="N374" s="146"/>
    </row>
    <row r="375" spans="5:14" s="8" customFormat="1" ht="15">
      <c r="E375" s="255"/>
      <c r="J375" s="145"/>
      <c r="K375" s="90"/>
      <c r="L375" s="146"/>
      <c r="M375" s="146"/>
      <c r="N375" s="146"/>
    </row>
    <row r="376" spans="5:14" s="8" customFormat="1" ht="15">
      <c r="E376" s="255"/>
      <c r="J376" s="145"/>
      <c r="K376" s="90"/>
      <c r="L376" s="146"/>
      <c r="M376" s="146"/>
      <c r="N376" s="146"/>
    </row>
    <row r="377" spans="5:14" s="8" customFormat="1" ht="15">
      <c r="E377" s="255"/>
      <c r="J377" s="145"/>
      <c r="K377" s="90"/>
      <c r="L377" s="146"/>
      <c r="M377" s="146"/>
      <c r="N377" s="146"/>
    </row>
    <row r="378" spans="5:14" s="8" customFormat="1" ht="15">
      <c r="E378" s="255"/>
      <c r="J378" s="145"/>
      <c r="K378" s="90"/>
      <c r="L378" s="146"/>
      <c r="M378" s="146"/>
      <c r="N378" s="146"/>
    </row>
    <row r="379" spans="5:14" s="8" customFormat="1" ht="15">
      <c r="E379" s="255"/>
      <c r="J379" s="145"/>
      <c r="K379" s="90"/>
      <c r="L379" s="146"/>
      <c r="M379" s="146"/>
      <c r="N379" s="146"/>
    </row>
    <row r="380" spans="5:14" s="8" customFormat="1" ht="15">
      <c r="E380" s="255"/>
      <c r="J380" s="145"/>
      <c r="K380" s="90"/>
      <c r="L380" s="146"/>
      <c r="M380" s="146"/>
      <c r="N380" s="146"/>
    </row>
    <row r="381" spans="5:14" s="8" customFormat="1" ht="15">
      <c r="E381" s="255"/>
      <c r="J381" s="145"/>
      <c r="K381" s="90"/>
      <c r="L381" s="146"/>
      <c r="M381" s="146"/>
      <c r="N381" s="146"/>
    </row>
    <row r="382" spans="5:14" s="8" customFormat="1" ht="15">
      <c r="E382" s="255"/>
      <c r="J382" s="145"/>
      <c r="K382" s="90"/>
      <c r="L382" s="146"/>
      <c r="M382" s="146"/>
      <c r="N382" s="146"/>
    </row>
    <row r="383" spans="5:14" s="8" customFormat="1" ht="15">
      <c r="E383" s="255"/>
      <c r="J383" s="145"/>
      <c r="K383" s="90"/>
      <c r="L383" s="146"/>
      <c r="M383" s="146"/>
      <c r="N383" s="146"/>
    </row>
    <row r="384" spans="5:14" s="8" customFormat="1" ht="15">
      <c r="E384" s="255"/>
      <c r="J384" s="145"/>
      <c r="K384" s="90"/>
      <c r="L384" s="146"/>
      <c r="M384" s="146"/>
      <c r="N384" s="146"/>
    </row>
    <row r="385" spans="5:14" s="8" customFormat="1" ht="15">
      <c r="E385" s="255"/>
      <c r="J385" s="145"/>
      <c r="K385" s="90"/>
      <c r="L385" s="146"/>
      <c r="M385" s="146"/>
      <c r="N385" s="146"/>
    </row>
    <row r="386" spans="5:14" s="8" customFormat="1" ht="15">
      <c r="E386" s="255"/>
      <c r="J386" s="145"/>
      <c r="K386" s="90"/>
      <c r="L386" s="146"/>
      <c r="M386" s="146"/>
      <c r="N386" s="146"/>
    </row>
    <row r="387" spans="5:14" s="8" customFormat="1" ht="15">
      <c r="E387" s="255"/>
      <c r="J387" s="145"/>
      <c r="K387" s="90"/>
      <c r="L387" s="146"/>
      <c r="M387" s="146"/>
      <c r="N387" s="146"/>
    </row>
    <row r="388" spans="5:14" s="8" customFormat="1" ht="15">
      <c r="E388" s="255"/>
      <c r="J388" s="145"/>
      <c r="K388" s="90"/>
      <c r="L388" s="146"/>
      <c r="M388" s="146"/>
      <c r="N388" s="146"/>
    </row>
    <row r="389" spans="5:14" s="8" customFormat="1" ht="15">
      <c r="E389" s="255"/>
      <c r="J389" s="145"/>
      <c r="K389" s="90"/>
      <c r="L389" s="146"/>
      <c r="M389" s="146"/>
      <c r="N389" s="146"/>
    </row>
    <row r="390" spans="5:14" s="8" customFormat="1" ht="15">
      <c r="E390" s="255"/>
      <c r="J390" s="145"/>
      <c r="K390" s="90"/>
      <c r="L390" s="146"/>
      <c r="M390" s="146"/>
      <c r="N390" s="146"/>
    </row>
    <row r="391" spans="5:14" s="8" customFormat="1" ht="15">
      <c r="E391" s="255"/>
      <c r="J391" s="145"/>
      <c r="K391" s="90"/>
      <c r="L391" s="146"/>
      <c r="M391" s="146"/>
      <c r="N391" s="146"/>
    </row>
    <row r="392" spans="5:14" s="8" customFormat="1" ht="15">
      <c r="E392" s="255"/>
      <c r="J392" s="145"/>
      <c r="K392" s="90"/>
      <c r="L392" s="146"/>
      <c r="M392" s="146"/>
      <c r="N392" s="146"/>
    </row>
    <row r="393" spans="5:14" s="8" customFormat="1" ht="15">
      <c r="E393" s="255"/>
      <c r="J393" s="145"/>
      <c r="K393" s="90"/>
      <c r="L393" s="146"/>
      <c r="M393" s="146"/>
      <c r="N393" s="146"/>
    </row>
    <row r="394" spans="5:14" s="8" customFormat="1" ht="15">
      <c r="E394" s="255"/>
      <c r="J394" s="145"/>
      <c r="K394" s="90"/>
      <c r="L394" s="146"/>
      <c r="M394" s="146"/>
      <c r="N394" s="146"/>
    </row>
    <row r="395" spans="5:14" s="8" customFormat="1" ht="15">
      <c r="E395" s="255"/>
      <c r="J395" s="145"/>
      <c r="K395" s="90"/>
      <c r="L395" s="146"/>
      <c r="M395" s="146"/>
      <c r="N395" s="146"/>
    </row>
    <row r="396" spans="5:14" s="8" customFormat="1" ht="15">
      <c r="E396" s="255"/>
      <c r="J396" s="145"/>
      <c r="K396" s="90"/>
      <c r="L396" s="146"/>
      <c r="M396" s="146"/>
      <c r="N396" s="146"/>
    </row>
    <row r="397" spans="5:14" s="8" customFormat="1" ht="15">
      <c r="E397" s="255"/>
      <c r="J397" s="145"/>
      <c r="K397" s="90"/>
      <c r="L397" s="146"/>
      <c r="M397" s="146"/>
      <c r="N397" s="146"/>
    </row>
    <row r="398" spans="5:14" s="8" customFormat="1" ht="15">
      <c r="E398" s="255"/>
      <c r="J398" s="145"/>
      <c r="K398" s="90"/>
      <c r="L398" s="146"/>
      <c r="M398" s="146"/>
      <c r="N398" s="146"/>
    </row>
    <row r="399" spans="5:14" s="8" customFormat="1" ht="15">
      <c r="E399" s="255"/>
      <c r="J399" s="145"/>
      <c r="K399" s="90"/>
      <c r="L399" s="146"/>
      <c r="M399" s="146"/>
      <c r="N399" s="146"/>
    </row>
    <row r="400" spans="5:14" s="8" customFormat="1" ht="15">
      <c r="E400" s="255"/>
      <c r="J400" s="145"/>
      <c r="K400" s="90"/>
      <c r="L400" s="146"/>
      <c r="M400" s="146"/>
      <c r="N400" s="146"/>
    </row>
    <row r="401" spans="5:14" s="8" customFormat="1" ht="15">
      <c r="E401" s="255"/>
      <c r="J401" s="145"/>
      <c r="K401" s="90"/>
      <c r="L401" s="146"/>
      <c r="M401" s="146"/>
      <c r="N401" s="146"/>
    </row>
    <row r="402" spans="5:14" s="8" customFormat="1" ht="15">
      <c r="E402" s="255"/>
      <c r="J402" s="145"/>
      <c r="K402" s="90"/>
      <c r="L402" s="146"/>
      <c r="M402" s="146"/>
      <c r="N402" s="146"/>
    </row>
    <row r="403" spans="5:14" s="8" customFormat="1" ht="15">
      <c r="E403" s="255"/>
      <c r="J403" s="145"/>
      <c r="K403" s="90"/>
      <c r="L403" s="146"/>
      <c r="M403" s="146"/>
      <c r="N403" s="146"/>
    </row>
    <row r="404" spans="5:14" s="8" customFormat="1" ht="15">
      <c r="E404" s="255"/>
      <c r="J404" s="145"/>
      <c r="K404" s="90"/>
      <c r="L404" s="146"/>
      <c r="M404" s="146"/>
      <c r="N404" s="146"/>
    </row>
    <row r="405" spans="5:14" s="8" customFormat="1" ht="15">
      <c r="E405" s="255"/>
      <c r="J405" s="145"/>
      <c r="K405" s="90"/>
      <c r="L405" s="146"/>
      <c r="M405" s="146"/>
      <c r="N405" s="146"/>
    </row>
    <row r="406" spans="5:14" s="8" customFormat="1" ht="15">
      <c r="E406" s="255"/>
      <c r="J406" s="145"/>
      <c r="K406" s="90"/>
      <c r="L406" s="146"/>
      <c r="M406" s="146"/>
      <c r="N406" s="146"/>
    </row>
    <row r="407" spans="5:14" s="8" customFormat="1" ht="15">
      <c r="E407" s="255"/>
      <c r="J407" s="145"/>
      <c r="K407" s="90"/>
      <c r="L407" s="146"/>
      <c r="M407" s="146"/>
      <c r="N407" s="146"/>
    </row>
    <row r="408" spans="5:14" s="8" customFormat="1" ht="15">
      <c r="E408" s="255"/>
      <c r="J408" s="145"/>
      <c r="K408" s="90"/>
      <c r="L408" s="146"/>
      <c r="M408" s="146"/>
      <c r="N408" s="146"/>
    </row>
    <row r="409" spans="5:14" s="8" customFormat="1" ht="15">
      <c r="E409" s="255"/>
      <c r="J409" s="145"/>
      <c r="K409" s="90"/>
      <c r="L409" s="146"/>
      <c r="M409" s="146"/>
      <c r="N409" s="146"/>
    </row>
    <row r="410" spans="5:14" s="8" customFormat="1" ht="15">
      <c r="E410" s="255"/>
      <c r="J410" s="145"/>
      <c r="K410" s="90"/>
      <c r="L410" s="146"/>
      <c r="M410" s="146"/>
      <c r="N410" s="146"/>
    </row>
    <row r="411" spans="5:14" s="8" customFormat="1" ht="15">
      <c r="E411" s="255"/>
      <c r="J411" s="145"/>
      <c r="K411" s="90"/>
      <c r="L411" s="146"/>
      <c r="M411" s="146"/>
      <c r="N411" s="146"/>
    </row>
    <row r="412" spans="5:14" s="8" customFormat="1" ht="15">
      <c r="E412" s="255"/>
      <c r="J412" s="145"/>
      <c r="K412" s="90"/>
      <c r="L412" s="146"/>
      <c r="M412" s="146"/>
      <c r="N412" s="146"/>
    </row>
    <row r="413" spans="5:14" s="8" customFormat="1" ht="15">
      <c r="E413" s="255"/>
      <c r="J413" s="145"/>
      <c r="K413" s="90"/>
      <c r="L413" s="146"/>
      <c r="M413" s="146"/>
      <c r="N413" s="146"/>
    </row>
    <row r="414" spans="5:14" s="8" customFormat="1" ht="15">
      <c r="E414" s="255"/>
      <c r="J414" s="145"/>
      <c r="K414" s="90"/>
      <c r="L414" s="146"/>
      <c r="M414" s="146"/>
      <c r="N414" s="146"/>
    </row>
    <row r="415" spans="5:14" s="8" customFormat="1" ht="15">
      <c r="E415" s="255"/>
      <c r="J415" s="145"/>
      <c r="K415" s="90"/>
      <c r="L415" s="146"/>
      <c r="M415" s="146"/>
      <c r="N415" s="146"/>
    </row>
    <row r="416" spans="5:14" s="8" customFormat="1" ht="15">
      <c r="E416" s="255"/>
      <c r="J416" s="145"/>
      <c r="K416" s="90"/>
      <c r="L416" s="146"/>
      <c r="M416" s="146"/>
      <c r="N416" s="146"/>
    </row>
    <row r="417" spans="5:14" s="8" customFormat="1" ht="15">
      <c r="E417" s="255"/>
      <c r="J417" s="145"/>
      <c r="K417" s="90"/>
      <c r="L417" s="146"/>
      <c r="M417" s="146"/>
      <c r="N417" s="146"/>
    </row>
    <row r="418" spans="5:14" s="8" customFormat="1" ht="15">
      <c r="E418" s="255"/>
      <c r="J418" s="145"/>
      <c r="K418" s="90"/>
      <c r="L418" s="146"/>
      <c r="M418" s="146"/>
      <c r="N418" s="146"/>
    </row>
    <row r="419" spans="5:14" s="8" customFormat="1" ht="15">
      <c r="E419" s="255"/>
      <c r="J419" s="145"/>
      <c r="K419" s="90"/>
      <c r="L419" s="146"/>
      <c r="M419" s="146"/>
      <c r="N419" s="146"/>
    </row>
    <row r="420" spans="5:14" s="8" customFormat="1" ht="15">
      <c r="E420" s="255"/>
      <c r="J420" s="145"/>
      <c r="K420" s="90"/>
      <c r="L420" s="146"/>
      <c r="M420" s="146"/>
      <c r="N420" s="146"/>
    </row>
    <row r="421" spans="5:14" s="8" customFormat="1" ht="15">
      <c r="E421" s="255"/>
      <c r="J421" s="145"/>
      <c r="K421" s="90"/>
      <c r="L421" s="146"/>
      <c r="M421" s="146"/>
      <c r="N421" s="146"/>
    </row>
    <row r="422" spans="5:14" s="8" customFormat="1" ht="15">
      <c r="E422" s="255"/>
      <c r="J422" s="145"/>
      <c r="K422" s="90"/>
      <c r="L422" s="146"/>
      <c r="M422" s="146"/>
      <c r="N422" s="146"/>
    </row>
    <row r="423" spans="5:14" s="8" customFormat="1" ht="15">
      <c r="E423" s="255"/>
      <c r="J423" s="145"/>
      <c r="K423" s="90"/>
      <c r="L423" s="146"/>
      <c r="M423" s="146"/>
      <c r="N423" s="146"/>
    </row>
    <row r="424" spans="5:14" s="8" customFormat="1" ht="15">
      <c r="E424" s="255"/>
      <c r="J424" s="145"/>
      <c r="K424" s="90"/>
      <c r="L424" s="146"/>
      <c r="M424" s="146"/>
      <c r="N424" s="146"/>
    </row>
    <row r="425" spans="5:14" s="8" customFormat="1" ht="15">
      <c r="E425" s="255"/>
      <c r="J425" s="145"/>
      <c r="K425" s="90"/>
      <c r="L425" s="146"/>
      <c r="M425" s="146"/>
      <c r="N425" s="146"/>
    </row>
    <row r="426" spans="5:14" s="8" customFormat="1" ht="15">
      <c r="E426" s="255"/>
      <c r="J426" s="145"/>
      <c r="K426" s="90"/>
      <c r="L426" s="146"/>
      <c r="M426" s="146"/>
      <c r="N426" s="146"/>
    </row>
    <row r="427" spans="5:14" s="8" customFormat="1" ht="15">
      <c r="E427" s="255"/>
      <c r="J427" s="145"/>
      <c r="K427" s="90"/>
      <c r="L427" s="146"/>
      <c r="M427" s="146"/>
      <c r="N427" s="146"/>
    </row>
    <row r="428" spans="5:14" s="8" customFormat="1" ht="15">
      <c r="E428" s="255"/>
      <c r="J428" s="145"/>
      <c r="K428" s="90"/>
      <c r="L428" s="146"/>
      <c r="M428" s="146"/>
      <c r="N428" s="146"/>
    </row>
    <row r="429" spans="5:14" s="8" customFormat="1" ht="15">
      <c r="E429" s="255"/>
      <c r="J429" s="145"/>
      <c r="K429" s="90"/>
      <c r="L429" s="146"/>
      <c r="M429" s="146"/>
      <c r="N429" s="146"/>
    </row>
    <row r="430" spans="5:14" s="8" customFormat="1" ht="15">
      <c r="E430" s="255"/>
      <c r="J430" s="145"/>
      <c r="K430" s="90"/>
      <c r="L430" s="146"/>
      <c r="M430" s="146"/>
      <c r="N430" s="146"/>
    </row>
    <row r="431" spans="5:14" s="8" customFormat="1" ht="15">
      <c r="E431" s="255"/>
      <c r="J431" s="145"/>
      <c r="K431" s="90"/>
      <c r="L431" s="146"/>
      <c r="M431" s="146"/>
      <c r="N431" s="146"/>
    </row>
    <row r="432" spans="5:14" s="8" customFormat="1" ht="15">
      <c r="E432" s="255"/>
      <c r="J432" s="145"/>
      <c r="K432" s="90"/>
      <c r="L432" s="146"/>
      <c r="M432" s="146"/>
      <c r="N432" s="146"/>
    </row>
    <row r="433" spans="5:14" s="8" customFormat="1" ht="15">
      <c r="E433" s="255"/>
      <c r="J433" s="145"/>
      <c r="K433" s="90"/>
      <c r="L433" s="146"/>
      <c r="M433" s="146"/>
      <c r="N433" s="146"/>
    </row>
    <row r="434" spans="5:14" s="8" customFormat="1" ht="15">
      <c r="E434" s="255"/>
      <c r="J434" s="145"/>
      <c r="K434" s="90"/>
      <c r="L434" s="146"/>
      <c r="M434" s="146"/>
      <c r="N434" s="146"/>
    </row>
    <row r="435" spans="5:14" s="8" customFormat="1" ht="15">
      <c r="E435" s="255"/>
      <c r="J435" s="145"/>
      <c r="K435" s="90"/>
      <c r="L435" s="146"/>
      <c r="M435" s="146"/>
      <c r="N435" s="146"/>
    </row>
    <row r="436" spans="5:14" s="8" customFormat="1" ht="15">
      <c r="E436" s="255"/>
      <c r="J436" s="145"/>
      <c r="K436" s="90"/>
      <c r="L436" s="146"/>
      <c r="M436" s="146"/>
      <c r="N436" s="146"/>
    </row>
    <row r="437" spans="5:14" s="8" customFormat="1" ht="15">
      <c r="E437" s="255"/>
      <c r="J437" s="145"/>
      <c r="K437" s="90"/>
      <c r="L437" s="146"/>
      <c r="M437" s="146"/>
      <c r="N437" s="146"/>
    </row>
    <row r="438" spans="5:14" s="8" customFormat="1" ht="15">
      <c r="E438" s="255"/>
      <c r="J438" s="145"/>
      <c r="K438" s="90"/>
      <c r="L438" s="146"/>
      <c r="M438" s="146"/>
      <c r="N438" s="146"/>
    </row>
    <row r="439" spans="5:14" s="8" customFormat="1" ht="15">
      <c r="E439" s="255"/>
      <c r="J439" s="145"/>
      <c r="K439" s="90"/>
      <c r="L439" s="146"/>
      <c r="M439" s="146"/>
      <c r="N439" s="146"/>
    </row>
    <row r="440" spans="5:14" s="8" customFormat="1" ht="15">
      <c r="E440" s="255"/>
      <c r="J440" s="145"/>
      <c r="K440" s="90"/>
      <c r="L440" s="146"/>
      <c r="M440" s="146"/>
      <c r="N440" s="146"/>
    </row>
    <row r="441" spans="5:14" s="8" customFormat="1" ht="15">
      <c r="E441" s="255"/>
      <c r="J441" s="145"/>
      <c r="K441" s="90"/>
      <c r="L441" s="146"/>
      <c r="M441" s="146"/>
      <c r="N441" s="146"/>
    </row>
    <row r="442" spans="5:14" s="8" customFormat="1" ht="15">
      <c r="E442" s="255"/>
      <c r="J442" s="145"/>
      <c r="K442" s="90"/>
      <c r="L442" s="146"/>
      <c r="M442" s="146"/>
      <c r="N442" s="146"/>
    </row>
    <row r="443" spans="5:14" s="8" customFormat="1" ht="15">
      <c r="E443" s="255"/>
      <c r="J443" s="145"/>
      <c r="K443" s="90"/>
      <c r="L443" s="146"/>
      <c r="M443" s="146"/>
      <c r="N443" s="146"/>
    </row>
    <row r="444" spans="5:14" s="8" customFormat="1" ht="15">
      <c r="E444" s="255"/>
      <c r="J444" s="145"/>
      <c r="K444" s="90"/>
      <c r="L444" s="146"/>
      <c r="M444" s="146"/>
      <c r="N444" s="146"/>
    </row>
    <row r="445" spans="5:14" s="8" customFormat="1" ht="15">
      <c r="E445" s="255"/>
      <c r="J445" s="145"/>
      <c r="K445" s="90"/>
      <c r="L445" s="146"/>
      <c r="M445" s="146"/>
      <c r="N445" s="146"/>
    </row>
    <row r="446" spans="5:14" s="8" customFormat="1" ht="15">
      <c r="E446" s="255"/>
      <c r="J446" s="145"/>
      <c r="K446" s="90"/>
      <c r="L446" s="146"/>
      <c r="M446" s="146"/>
      <c r="N446" s="146"/>
    </row>
    <row r="447" spans="5:14" s="8" customFormat="1" ht="15">
      <c r="E447" s="255"/>
      <c r="J447" s="145"/>
      <c r="K447" s="90"/>
      <c r="L447" s="146"/>
      <c r="M447" s="146"/>
      <c r="N447" s="146"/>
    </row>
    <row r="448" spans="5:14" s="8" customFormat="1" ht="15">
      <c r="E448" s="255"/>
      <c r="J448" s="145"/>
      <c r="K448" s="90"/>
      <c r="L448" s="146"/>
      <c r="M448" s="146"/>
      <c r="N448" s="146"/>
    </row>
    <row r="449" spans="5:14" s="8" customFormat="1" ht="15">
      <c r="E449" s="255"/>
      <c r="J449" s="145"/>
      <c r="K449" s="90"/>
      <c r="L449" s="146"/>
      <c r="M449" s="146"/>
      <c r="N449" s="146"/>
    </row>
    <row r="450" spans="5:14" s="8" customFormat="1" ht="15">
      <c r="E450" s="255"/>
      <c r="J450" s="145"/>
      <c r="K450" s="90"/>
      <c r="L450" s="146"/>
      <c r="M450" s="146"/>
      <c r="N450" s="146"/>
    </row>
    <row r="451" spans="5:14" s="8" customFormat="1" ht="15">
      <c r="E451" s="255"/>
      <c r="J451" s="145"/>
      <c r="K451" s="90"/>
      <c r="L451" s="146"/>
      <c r="M451" s="146"/>
      <c r="N451" s="146"/>
    </row>
    <row r="452" spans="5:14" s="8" customFormat="1" ht="15">
      <c r="E452" s="255"/>
      <c r="J452" s="145"/>
      <c r="K452" s="90"/>
      <c r="L452" s="146"/>
      <c r="M452" s="146"/>
      <c r="N452" s="146"/>
    </row>
    <row r="453" spans="5:14" s="8" customFormat="1" ht="15">
      <c r="E453" s="255"/>
      <c r="J453" s="145"/>
      <c r="K453" s="90"/>
      <c r="L453" s="146"/>
      <c r="M453" s="146"/>
      <c r="N453" s="146"/>
    </row>
    <row r="454" spans="5:14" s="8" customFormat="1" ht="15">
      <c r="E454" s="255"/>
      <c r="J454" s="145"/>
      <c r="K454" s="90"/>
      <c r="L454" s="146"/>
      <c r="M454" s="146"/>
      <c r="N454" s="146"/>
    </row>
    <row r="455" spans="5:14" s="8" customFormat="1" ht="15">
      <c r="E455" s="255"/>
      <c r="J455" s="145"/>
      <c r="K455" s="90"/>
      <c r="L455" s="146"/>
      <c r="M455" s="146"/>
      <c r="N455" s="146"/>
    </row>
    <row r="456" spans="5:14" s="8" customFormat="1" ht="15">
      <c r="E456" s="255"/>
      <c r="J456" s="145"/>
      <c r="K456" s="90"/>
      <c r="L456" s="146"/>
      <c r="M456" s="146"/>
      <c r="N456" s="146"/>
    </row>
    <row r="457" spans="5:14" s="8" customFormat="1" ht="15">
      <c r="E457" s="255"/>
      <c r="J457" s="145"/>
      <c r="K457" s="90"/>
      <c r="L457" s="146"/>
      <c r="M457" s="146"/>
      <c r="N457" s="146"/>
    </row>
    <row r="458" spans="5:14" s="8" customFormat="1" ht="15">
      <c r="E458" s="255"/>
      <c r="J458" s="145"/>
      <c r="K458" s="90"/>
      <c r="L458" s="146"/>
      <c r="M458" s="146"/>
      <c r="N458" s="146"/>
    </row>
    <row r="459" spans="5:14" s="8" customFormat="1" ht="15">
      <c r="E459" s="255"/>
      <c r="J459" s="145"/>
      <c r="K459" s="90"/>
      <c r="L459" s="146"/>
      <c r="M459" s="146"/>
      <c r="N459" s="146"/>
    </row>
    <row r="460" spans="5:14" s="8" customFormat="1" ht="15">
      <c r="E460" s="255"/>
      <c r="J460" s="145"/>
      <c r="K460" s="90"/>
      <c r="L460" s="146"/>
      <c r="M460" s="146"/>
      <c r="N460" s="146"/>
    </row>
    <row r="461" spans="5:14" s="8" customFormat="1" ht="15">
      <c r="E461" s="255"/>
      <c r="J461" s="145"/>
      <c r="K461" s="90"/>
      <c r="L461" s="146"/>
      <c r="M461" s="146"/>
      <c r="N461" s="146"/>
    </row>
    <row r="462" spans="5:14" s="8" customFormat="1" ht="15">
      <c r="E462" s="255"/>
      <c r="J462" s="145"/>
      <c r="K462" s="90"/>
      <c r="L462" s="146"/>
      <c r="M462" s="146"/>
      <c r="N462" s="146"/>
    </row>
    <row r="463" spans="5:14" s="8" customFormat="1" ht="15">
      <c r="E463" s="255"/>
      <c r="J463" s="145"/>
      <c r="K463" s="90"/>
      <c r="L463" s="146"/>
      <c r="M463" s="146"/>
      <c r="N463" s="146"/>
    </row>
    <row r="464" spans="5:14" s="8" customFormat="1" ht="15">
      <c r="E464" s="255"/>
      <c r="J464" s="145"/>
      <c r="K464" s="90"/>
      <c r="L464" s="146"/>
      <c r="M464" s="146"/>
      <c r="N464" s="146"/>
    </row>
    <row r="465" spans="5:14" s="8" customFormat="1" ht="15">
      <c r="E465" s="255"/>
      <c r="J465" s="145"/>
      <c r="K465" s="90"/>
      <c r="L465" s="146"/>
      <c r="M465" s="146"/>
      <c r="N465" s="146"/>
    </row>
    <row r="466" spans="5:14" s="8" customFormat="1" ht="15">
      <c r="E466" s="255"/>
      <c r="J466" s="145"/>
      <c r="K466" s="90"/>
      <c r="L466" s="146"/>
      <c r="M466" s="146"/>
      <c r="N466" s="146"/>
    </row>
    <row r="467" spans="5:14" s="8" customFormat="1" ht="15">
      <c r="E467" s="255"/>
      <c r="J467" s="145"/>
      <c r="K467" s="90"/>
      <c r="L467" s="146"/>
      <c r="M467" s="146"/>
      <c r="N467" s="146"/>
    </row>
    <row r="468" spans="5:14" s="8" customFormat="1" ht="15">
      <c r="E468" s="255"/>
      <c r="J468" s="145"/>
      <c r="K468" s="90"/>
      <c r="L468" s="146"/>
      <c r="M468" s="146"/>
      <c r="N468" s="146"/>
    </row>
    <row r="469" spans="5:14" s="8" customFormat="1" ht="15">
      <c r="E469" s="255"/>
      <c r="J469" s="145"/>
      <c r="K469" s="90"/>
      <c r="L469" s="146"/>
      <c r="M469" s="146"/>
      <c r="N469" s="146"/>
    </row>
    <row r="470" spans="5:14" s="8" customFormat="1" ht="15">
      <c r="E470" s="255"/>
      <c r="J470" s="145"/>
      <c r="K470" s="90"/>
      <c r="L470" s="146"/>
      <c r="M470" s="146"/>
      <c r="N470" s="146"/>
    </row>
    <row r="471" spans="5:14" s="8" customFormat="1" ht="15">
      <c r="E471" s="255"/>
      <c r="J471" s="145"/>
      <c r="K471" s="90"/>
      <c r="L471" s="146"/>
      <c r="M471" s="146"/>
      <c r="N471" s="146"/>
    </row>
    <row r="472" spans="5:14" s="8" customFormat="1" ht="15">
      <c r="E472" s="255"/>
      <c r="J472" s="145"/>
      <c r="K472" s="90"/>
      <c r="L472" s="146"/>
      <c r="M472" s="146"/>
      <c r="N472" s="146"/>
    </row>
    <row r="473" spans="5:14" s="8" customFormat="1" ht="15">
      <c r="E473" s="255"/>
      <c r="J473" s="145"/>
      <c r="K473" s="90"/>
      <c r="L473" s="146"/>
      <c r="M473" s="146"/>
      <c r="N473" s="146"/>
    </row>
    <row r="474" spans="5:14" s="8" customFormat="1" ht="15">
      <c r="E474" s="255"/>
      <c r="J474" s="145"/>
      <c r="K474" s="90"/>
      <c r="L474" s="146"/>
      <c r="M474" s="146"/>
      <c r="N474" s="146"/>
    </row>
    <row r="475" spans="5:14" s="8" customFormat="1" ht="15">
      <c r="E475" s="255"/>
      <c r="J475" s="145"/>
      <c r="K475" s="90"/>
      <c r="L475" s="146"/>
      <c r="M475" s="146"/>
      <c r="N475" s="146"/>
    </row>
    <row r="476" spans="5:14" s="8" customFormat="1" ht="15">
      <c r="E476" s="255"/>
      <c r="J476" s="145"/>
      <c r="K476" s="90"/>
      <c r="L476" s="146"/>
      <c r="M476" s="146"/>
      <c r="N476" s="146"/>
    </row>
    <row r="477" spans="5:14" s="8" customFormat="1" ht="15">
      <c r="E477" s="255"/>
      <c r="J477" s="145"/>
      <c r="K477" s="90"/>
      <c r="L477" s="146"/>
      <c r="M477" s="146"/>
      <c r="N477" s="146"/>
    </row>
    <row r="478" spans="5:14" s="8" customFormat="1" ht="15">
      <c r="E478" s="255"/>
      <c r="J478" s="145"/>
      <c r="K478" s="90"/>
      <c r="L478" s="146"/>
      <c r="M478" s="146"/>
      <c r="N478" s="146"/>
    </row>
    <row r="479" spans="5:14" s="8" customFormat="1" ht="15">
      <c r="E479" s="255"/>
      <c r="J479" s="145"/>
      <c r="K479" s="90"/>
      <c r="L479" s="146"/>
      <c r="M479" s="146"/>
      <c r="N479" s="146"/>
    </row>
    <row r="480" spans="5:14" s="8" customFormat="1" ht="15">
      <c r="E480" s="255"/>
      <c r="J480" s="145"/>
      <c r="K480" s="90"/>
      <c r="L480" s="146"/>
      <c r="M480" s="146"/>
      <c r="N480" s="146"/>
    </row>
    <row r="481" spans="5:14" s="8" customFormat="1" ht="15">
      <c r="E481" s="255"/>
      <c r="J481" s="145"/>
      <c r="K481" s="90"/>
      <c r="L481" s="146"/>
      <c r="M481" s="146"/>
      <c r="N481" s="146"/>
    </row>
    <row r="482" spans="5:14" s="8" customFormat="1" ht="15">
      <c r="E482" s="255"/>
      <c r="J482" s="145"/>
      <c r="K482" s="90"/>
      <c r="L482" s="146"/>
      <c r="M482" s="146"/>
      <c r="N482" s="146"/>
    </row>
    <row r="483" spans="5:14" s="8" customFormat="1" ht="15">
      <c r="E483" s="255"/>
      <c r="J483" s="145"/>
      <c r="K483" s="90"/>
      <c r="L483" s="146"/>
      <c r="M483" s="146"/>
      <c r="N483" s="146"/>
    </row>
    <row r="484" spans="5:14" s="8" customFormat="1" ht="15">
      <c r="E484" s="255"/>
      <c r="J484" s="145"/>
      <c r="K484" s="90"/>
      <c r="L484" s="146"/>
      <c r="M484" s="146"/>
      <c r="N484" s="146"/>
    </row>
    <row r="485" spans="5:14" s="8" customFormat="1" ht="15">
      <c r="E485" s="255"/>
      <c r="J485" s="145"/>
      <c r="K485" s="90"/>
      <c r="L485" s="146"/>
      <c r="M485" s="146"/>
      <c r="N485" s="146"/>
    </row>
    <row r="486" spans="5:14" s="8" customFormat="1" ht="15">
      <c r="E486" s="255"/>
      <c r="J486" s="145"/>
      <c r="K486" s="90"/>
      <c r="L486" s="146"/>
      <c r="M486" s="146"/>
      <c r="N486" s="146"/>
    </row>
    <row r="487" spans="5:14" s="8" customFormat="1" ht="15">
      <c r="E487" s="255"/>
      <c r="J487" s="145"/>
      <c r="K487" s="90"/>
      <c r="L487" s="146"/>
      <c r="M487" s="146"/>
      <c r="N487" s="146"/>
    </row>
    <row r="488" spans="5:14" s="8" customFormat="1" ht="15">
      <c r="E488" s="255"/>
      <c r="J488" s="145"/>
      <c r="K488" s="90"/>
      <c r="L488" s="146"/>
      <c r="M488" s="146"/>
      <c r="N488" s="146"/>
    </row>
    <row r="489" spans="5:14" s="8" customFormat="1" ht="15">
      <c r="E489" s="255"/>
      <c r="J489" s="145"/>
      <c r="K489" s="90"/>
      <c r="L489" s="146"/>
      <c r="M489" s="146"/>
      <c r="N489" s="146"/>
    </row>
    <row r="490" spans="5:14" s="8" customFormat="1" ht="15">
      <c r="E490" s="255"/>
      <c r="J490" s="145"/>
      <c r="K490" s="90"/>
      <c r="L490" s="146"/>
      <c r="M490" s="146"/>
      <c r="N490" s="146"/>
    </row>
    <row r="491" spans="5:14" s="8" customFormat="1" ht="15">
      <c r="E491" s="255"/>
      <c r="J491" s="145"/>
      <c r="K491" s="90"/>
      <c r="L491" s="146"/>
      <c r="M491" s="146"/>
      <c r="N491" s="146"/>
    </row>
    <row r="492" spans="5:14" s="8" customFormat="1" ht="15">
      <c r="E492" s="255"/>
      <c r="J492" s="145"/>
      <c r="K492" s="90"/>
      <c r="L492" s="146"/>
      <c r="M492" s="146"/>
      <c r="N492" s="146"/>
    </row>
    <row r="493" spans="5:14" s="8" customFormat="1" ht="15">
      <c r="E493" s="255"/>
      <c r="J493" s="145"/>
      <c r="K493" s="90"/>
      <c r="L493" s="146"/>
      <c r="M493" s="146"/>
      <c r="N493" s="146"/>
    </row>
    <row r="494" spans="5:14" s="8" customFormat="1" ht="15">
      <c r="E494" s="255"/>
      <c r="J494" s="145"/>
      <c r="K494" s="90"/>
      <c r="L494" s="146"/>
      <c r="M494" s="146"/>
      <c r="N494" s="146"/>
    </row>
    <row r="495" spans="5:14" s="8" customFormat="1" ht="15">
      <c r="E495" s="255"/>
      <c r="J495" s="145"/>
      <c r="K495" s="90"/>
      <c r="L495" s="146"/>
      <c r="M495" s="146"/>
      <c r="N495" s="146"/>
    </row>
    <row r="496" spans="5:14" s="8" customFormat="1" ht="15">
      <c r="E496" s="255"/>
      <c r="J496" s="145"/>
      <c r="K496" s="90"/>
      <c r="L496" s="146"/>
      <c r="M496" s="146"/>
      <c r="N496" s="146"/>
    </row>
    <row r="497" spans="5:14" s="8" customFormat="1" ht="15">
      <c r="E497" s="255"/>
      <c r="J497" s="145"/>
      <c r="K497" s="90"/>
      <c r="L497" s="146"/>
      <c r="M497" s="146"/>
      <c r="N497" s="146"/>
    </row>
    <row r="498" spans="5:14" s="8" customFormat="1" ht="15">
      <c r="E498" s="255"/>
      <c r="J498" s="145"/>
      <c r="K498" s="90"/>
      <c r="L498" s="146"/>
      <c r="M498" s="146"/>
      <c r="N498" s="146"/>
    </row>
    <row r="499" spans="5:14" s="8" customFormat="1" ht="15">
      <c r="E499" s="255"/>
      <c r="J499" s="145"/>
      <c r="K499" s="90"/>
      <c r="L499" s="146"/>
      <c r="M499" s="146"/>
      <c r="N499" s="146"/>
    </row>
    <row r="500" spans="5:14" s="8" customFormat="1" ht="15">
      <c r="E500" s="255"/>
      <c r="J500" s="145"/>
      <c r="K500" s="90"/>
      <c r="L500" s="146"/>
      <c r="M500" s="146"/>
      <c r="N500" s="146"/>
    </row>
    <row r="501" spans="5:14" s="8" customFormat="1" ht="15">
      <c r="E501" s="255"/>
      <c r="J501" s="145"/>
      <c r="K501" s="90"/>
      <c r="L501" s="146"/>
      <c r="M501" s="146"/>
      <c r="N501" s="146"/>
    </row>
    <row r="502" spans="5:14" s="8" customFormat="1" ht="15">
      <c r="E502" s="255"/>
      <c r="J502" s="145"/>
      <c r="K502" s="90"/>
      <c r="L502" s="146"/>
      <c r="M502" s="146"/>
      <c r="N502" s="146"/>
    </row>
    <row r="503" spans="5:14" s="8" customFormat="1" ht="15">
      <c r="E503" s="255"/>
      <c r="J503" s="145"/>
      <c r="K503" s="90"/>
      <c r="L503" s="146"/>
      <c r="M503" s="146"/>
      <c r="N503" s="146"/>
    </row>
    <row r="504" spans="5:14" s="8" customFormat="1" ht="15">
      <c r="E504" s="255"/>
      <c r="J504" s="145"/>
      <c r="K504" s="90"/>
      <c r="L504" s="146"/>
      <c r="M504" s="146"/>
      <c r="N504" s="146"/>
    </row>
    <row r="505" spans="5:14" s="8" customFormat="1" ht="15">
      <c r="E505" s="255"/>
      <c r="J505" s="145"/>
      <c r="K505" s="90"/>
      <c r="L505" s="146"/>
      <c r="M505" s="146"/>
      <c r="N505" s="146"/>
    </row>
    <row r="506" spans="5:14" s="8" customFormat="1" ht="15">
      <c r="E506" s="255"/>
      <c r="J506" s="145"/>
      <c r="K506" s="90"/>
      <c r="L506" s="146"/>
      <c r="M506" s="146"/>
      <c r="N506" s="146"/>
    </row>
    <row r="507" spans="5:14" s="8" customFormat="1" ht="15">
      <c r="E507" s="255"/>
      <c r="J507" s="145"/>
      <c r="K507" s="90"/>
      <c r="L507" s="146"/>
      <c r="M507" s="146"/>
      <c r="N507" s="146"/>
    </row>
    <row r="508" spans="5:14" s="8" customFormat="1" ht="15">
      <c r="E508" s="255"/>
      <c r="J508" s="145"/>
      <c r="K508" s="90"/>
      <c r="L508" s="146"/>
      <c r="M508" s="146"/>
      <c r="N508" s="146"/>
    </row>
    <row r="509" spans="5:14" s="8" customFormat="1" ht="15">
      <c r="E509" s="255"/>
      <c r="J509" s="145"/>
      <c r="K509" s="90"/>
      <c r="L509" s="146"/>
      <c r="M509" s="146"/>
      <c r="N509" s="146"/>
    </row>
    <row r="510" spans="5:14" s="8" customFormat="1" ht="15">
      <c r="E510" s="255"/>
      <c r="J510" s="145"/>
      <c r="K510" s="90"/>
      <c r="L510" s="146"/>
      <c r="M510" s="146"/>
      <c r="N510" s="146"/>
    </row>
    <row r="511" spans="5:14" s="8" customFormat="1" ht="15">
      <c r="E511" s="255"/>
      <c r="J511" s="145"/>
      <c r="K511" s="90"/>
      <c r="L511" s="146"/>
      <c r="M511" s="146"/>
      <c r="N511" s="146"/>
    </row>
    <row r="512" spans="5:14" s="8" customFormat="1" ht="15">
      <c r="E512" s="255"/>
      <c r="J512" s="145"/>
      <c r="K512" s="90"/>
      <c r="L512" s="146"/>
      <c r="M512" s="146"/>
      <c r="N512" s="146"/>
    </row>
    <row r="513" spans="5:14" s="8" customFormat="1" ht="15">
      <c r="E513" s="255"/>
      <c r="J513" s="145"/>
      <c r="K513" s="90"/>
      <c r="L513" s="146"/>
      <c r="M513" s="146"/>
      <c r="N513" s="146"/>
    </row>
    <row r="514" spans="5:14" s="8" customFormat="1" ht="15">
      <c r="E514" s="255"/>
      <c r="J514" s="145"/>
      <c r="K514" s="90"/>
      <c r="L514" s="146"/>
      <c r="M514" s="146"/>
      <c r="N514" s="146"/>
    </row>
    <row r="515" spans="5:14" s="8" customFormat="1" ht="15">
      <c r="E515" s="255"/>
      <c r="J515" s="145"/>
      <c r="K515" s="90"/>
      <c r="L515" s="146"/>
      <c r="M515" s="146"/>
      <c r="N515" s="146"/>
    </row>
    <row r="516" spans="5:14" s="8" customFormat="1" ht="15">
      <c r="E516" s="255"/>
      <c r="J516" s="145"/>
      <c r="K516" s="90"/>
      <c r="L516" s="146"/>
      <c r="M516" s="146"/>
      <c r="N516" s="146"/>
    </row>
    <row r="517" spans="5:14" s="8" customFormat="1" ht="15">
      <c r="E517" s="255"/>
      <c r="J517" s="145"/>
      <c r="K517" s="90"/>
      <c r="L517" s="146"/>
      <c r="M517" s="146"/>
      <c r="N517" s="146"/>
    </row>
    <row r="518" spans="5:14" s="8" customFormat="1" ht="15">
      <c r="E518" s="255"/>
      <c r="J518" s="145"/>
      <c r="K518" s="90"/>
      <c r="L518" s="146"/>
      <c r="M518" s="146"/>
      <c r="N518" s="146"/>
    </row>
    <row r="519" spans="5:14" s="8" customFormat="1" ht="15">
      <c r="E519" s="255"/>
      <c r="J519" s="145"/>
      <c r="K519" s="90"/>
      <c r="L519" s="146"/>
      <c r="M519" s="146"/>
      <c r="N519" s="146"/>
    </row>
    <row r="520" spans="5:14" s="8" customFormat="1" ht="15">
      <c r="E520" s="255"/>
      <c r="J520" s="145"/>
      <c r="K520" s="90"/>
      <c r="L520" s="146"/>
      <c r="M520" s="146"/>
      <c r="N520" s="146"/>
    </row>
    <row r="521" spans="5:14" s="8" customFormat="1" ht="15">
      <c r="E521" s="255"/>
      <c r="J521" s="145"/>
      <c r="K521" s="90"/>
      <c r="L521" s="146"/>
      <c r="M521" s="146"/>
      <c r="N521" s="146"/>
    </row>
    <row r="522" spans="5:14" s="8" customFormat="1" ht="15">
      <c r="E522" s="255"/>
      <c r="J522" s="145"/>
      <c r="K522" s="90"/>
      <c r="L522" s="146"/>
      <c r="M522" s="146"/>
      <c r="N522" s="146"/>
    </row>
    <row r="523" spans="5:14" s="8" customFormat="1" ht="15">
      <c r="E523" s="255"/>
      <c r="J523" s="145"/>
      <c r="K523" s="90"/>
      <c r="L523" s="146"/>
      <c r="M523" s="146"/>
      <c r="N523" s="146"/>
    </row>
    <row r="524" spans="5:14" s="8" customFormat="1" ht="15">
      <c r="E524" s="255"/>
      <c r="J524" s="145"/>
      <c r="K524" s="90"/>
      <c r="L524" s="146"/>
      <c r="M524" s="146"/>
      <c r="N524" s="146"/>
    </row>
    <row r="525" spans="5:14" s="8" customFormat="1" ht="15">
      <c r="E525" s="255"/>
      <c r="J525" s="145"/>
      <c r="K525" s="90"/>
      <c r="L525" s="146"/>
      <c r="M525" s="146"/>
      <c r="N525" s="146"/>
    </row>
    <row r="526" spans="5:14" s="8" customFormat="1" ht="15">
      <c r="E526" s="255"/>
      <c r="J526" s="145"/>
      <c r="K526" s="90"/>
      <c r="L526" s="146"/>
      <c r="M526" s="146"/>
      <c r="N526" s="146"/>
    </row>
    <row r="527" spans="5:14" s="8" customFormat="1" ht="15">
      <c r="E527" s="255"/>
      <c r="J527" s="145"/>
      <c r="K527" s="90"/>
      <c r="L527" s="146"/>
      <c r="M527" s="146"/>
      <c r="N527" s="146"/>
    </row>
    <row r="528" spans="5:14" s="8" customFormat="1" ht="15">
      <c r="E528" s="255"/>
      <c r="J528" s="145"/>
      <c r="K528" s="90"/>
      <c r="L528" s="146"/>
      <c r="M528" s="146"/>
      <c r="N528" s="146"/>
    </row>
    <row r="529" spans="5:14" s="8" customFormat="1" ht="15">
      <c r="E529" s="255"/>
      <c r="J529" s="145"/>
      <c r="K529" s="90"/>
      <c r="L529" s="146"/>
      <c r="M529" s="146"/>
      <c r="N529" s="146"/>
    </row>
    <row r="530" spans="5:14" s="8" customFormat="1" ht="15">
      <c r="E530" s="255"/>
      <c r="J530" s="145"/>
      <c r="K530" s="90"/>
      <c r="L530" s="146"/>
      <c r="M530" s="146"/>
      <c r="N530" s="146"/>
    </row>
    <row r="531" spans="5:14" s="8" customFormat="1" ht="15">
      <c r="E531" s="255"/>
      <c r="J531" s="145"/>
      <c r="K531" s="90"/>
      <c r="L531" s="146"/>
      <c r="M531" s="146"/>
      <c r="N531" s="146"/>
    </row>
    <row r="532" spans="5:14" s="8" customFormat="1" ht="15">
      <c r="E532" s="255"/>
      <c r="J532" s="145"/>
      <c r="K532" s="90"/>
      <c r="L532" s="146"/>
      <c r="M532" s="146"/>
      <c r="N532" s="146"/>
    </row>
    <row r="533" spans="5:14" s="8" customFormat="1" ht="15">
      <c r="E533" s="255"/>
      <c r="J533" s="145"/>
      <c r="K533" s="90"/>
      <c r="L533" s="146"/>
      <c r="M533" s="146"/>
      <c r="N533" s="146"/>
    </row>
    <row r="534" spans="5:14" s="8" customFormat="1" ht="15">
      <c r="E534" s="255"/>
      <c r="J534" s="145"/>
      <c r="K534" s="90"/>
      <c r="L534" s="146"/>
      <c r="M534" s="146"/>
      <c r="N534" s="146"/>
    </row>
    <row r="535" spans="5:14" s="8" customFormat="1" ht="15">
      <c r="E535" s="255"/>
      <c r="J535" s="145"/>
      <c r="K535" s="90"/>
      <c r="L535" s="146"/>
      <c r="M535" s="146"/>
      <c r="N535" s="146"/>
    </row>
    <row r="536" spans="5:14" s="8" customFormat="1" ht="15">
      <c r="E536" s="255"/>
      <c r="J536" s="145"/>
      <c r="K536" s="90"/>
      <c r="L536" s="146"/>
      <c r="M536" s="146"/>
      <c r="N536" s="146"/>
    </row>
    <row r="537" spans="5:14" s="8" customFormat="1" ht="15">
      <c r="E537" s="255"/>
      <c r="J537" s="145"/>
      <c r="K537" s="90"/>
      <c r="L537" s="146"/>
      <c r="M537" s="146"/>
      <c r="N537" s="146"/>
    </row>
    <row r="538" spans="5:14" s="8" customFormat="1" ht="15">
      <c r="E538" s="255"/>
      <c r="J538" s="145"/>
      <c r="K538" s="90"/>
      <c r="L538" s="146"/>
      <c r="M538" s="146"/>
      <c r="N538" s="146"/>
    </row>
    <row r="539" spans="5:14" s="8" customFormat="1" ht="15">
      <c r="E539" s="255"/>
      <c r="J539" s="145"/>
      <c r="K539" s="90"/>
      <c r="L539" s="146"/>
      <c r="M539" s="146"/>
      <c r="N539" s="146"/>
    </row>
    <row r="540" spans="5:14" s="8" customFormat="1" ht="15">
      <c r="E540" s="255"/>
      <c r="J540" s="145"/>
      <c r="K540" s="90"/>
      <c r="L540" s="146"/>
      <c r="M540" s="146"/>
      <c r="N540" s="146"/>
    </row>
    <row r="541" spans="5:14" s="8" customFormat="1" ht="15">
      <c r="E541" s="255"/>
      <c r="J541" s="145"/>
      <c r="K541" s="90"/>
      <c r="L541" s="146"/>
      <c r="M541" s="146"/>
      <c r="N541" s="146"/>
    </row>
    <row r="542" spans="5:14" s="8" customFormat="1" ht="15">
      <c r="E542" s="255"/>
      <c r="J542" s="145"/>
      <c r="K542" s="90"/>
      <c r="L542" s="146"/>
      <c r="M542" s="146"/>
      <c r="N542" s="146"/>
    </row>
    <row r="543" spans="5:14" s="8" customFormat="1" ht="15">
      <c r="E543" s="255"/>
      <c r="J543" s="145"/>
      <c r="K543" s="90"/>
      <c r="L543" s="146"/>
      <c r="M543" s="146"/>
      <c r="N543" s="146"/>
    </row>
    <row r="544" spans="5:14" s="8" customFormat="1" ht="15">
      <c r="E544" s="255"/>
      <c r="J544" s="145"/>
      <c r="K544" s="90"/>
      <c r="L544" s="146"/>
      <c r="M544" s="146"/>
      <c r="N544" s="146"/>
    </row>
    <row r="545" spans="5:14" s="8" customFormat="1" ht="15">
      <c r="E545" s="255"/>
      <c r="J545" s="145"/>
      <c r="K545" s="90"/>
      <c r="L545" s="146"/>
      <c r="M545" s="146"/>
      <c r="N545" s="146"/>
    </row>
    <row r="546" spans="5:14" s="8" customFormat="1" ht="15">
      <c r="E546" s="255"/>
      <c r="J546" s="145"/>
      <c r="K546" s="90"/>
      <c r="L546" s="146"/>
      <c r="M546" s="146"/>
      <c r="N546" s="146"/>
    </row>
    <row r="547" spans="5:14" s="8" customFormat="1" ht="15">
      <c r="E547" s="255"/>
      <c r="J547" s="145"/>
      <c r="K547" s="90"/>
      <c r="L547" s="146"/>
      <c r="M547" s="146"/>
      <c r="N547" s="146"/>
    </row>
    <row r="548" spans="5:14" s="8" customFormat="1" ht="15">
      <c r="E548" s="255"/>
      <c r="J548" s="145"/>
      <c r="K548" s="90"/>
      <c r="L548" s="146"/>
      <c r="M548" s="146"/>
      <c r="N548" s="146"/>
    </row>
    <row r="549" spans="5:14" s="8" customFormat="1" ht="15">
      <c r="E549" s="255"/>
      <c r="J549" s="145"/>
      <c r="K549" s="90"/>
      <c r="L549" s="146"/>
      <c r="M549" s="146"/>
      <c r="N549" s="146"/>
    </row>
    <row r="550" spans="5:14" s="8" customFormat="1" ht="15">
      <c r="E550" s="255"/>
      <c r="J550" s="145"/>
      <c r="K550" s="90"/>
      <c r="L550" s="146"/>
      <c r="M550" s="146"/>
      <c r="N550" s="146"/>
    </row>
    <row r="551" spans="5:14" s="8" customFormat="1" ht="15">
      <c r="E551" s="255"/>
      <c r="J551" s="145"/>
      <c r="K551" s="90"/>
      <c r="L551" s="146"/>
      <c r="M551" s="146"/>
      <c r="N551" s="146"/>
    </row>
    <row r="552" spans="5:14" s="8" customFormat="1" ht="15">
      <c r="E552" s="255"/>
      <c r="J552" s="145"/>
      <c r="K552" s="90"/>
      <c r="L552" s="146"/>
      <c r="M552" s="146"/>
      <c r="N552" s="146"/>
    </row>
    <row r="553" spans="5:14" s="8" customFormat="1" ht="15">
      <c r="E553" s="255"/>
      <c r="J553" s="145"/>
      <c r="K553" s="90"/>
      <c r="L553" s="146"/>
      <c r="M553" s="146"/>
      <c r="N553" s="146"/>
    </row>
    <row r="554" spans="5:14" s="8" customFormat="1" ht="15">
      <c r="E554" s="255"/>
      <c r="J554" s="145"/>
      <c r="K554" s="90"/>
      <c r="L554" s="146"/>
      <c r="M554" s="146"/>
      <c r="N554" s="146"/>
    </row>
    <row r="555" spans="5:14" s="8" customFormat="1" ht="15">
      <c r="E555" s="255"/>
      <c r="J555" s="145"/>
      <c r="K555" s="90"/>
      <c r="L555" s="146"/>
      <c r="M555" s="146"/>
      <c r="N555" s="146"/>
    </row>
    <row r="556" spans="5:14" s="8" customFormat="1" ht="15">
      <c r="E556" s="255"/>
      <c r="J556" s="145"/>
      <c r="K556" s="90"/>
      <c r="L556" s="146"/>
      <c r="M556" s="146"/>
      <c r="N556" s="146"/>
    </row>
    <row r="557" spans="5:14" s="8" customFormat="1" ht="15">
      <c r="E557" s="255"/>
      <c r="J557" s="145"/>
      <c r="K557" s="90"/>
      <c r="L557" s="146"/>
      <c r="M557" s="146"/>
      <c r="N557" s="146"/>
    </row>
    <row r="558" spans="5:14" s="8" customFormat="1" ht="15">
      <c r="E558" s="255"/>
      <c r="J558" s="145"/>
      <c r="K558" s="90"/>
      <c r="L558" s="146"/>
      <c r="M558" s="146"/>
      <c r="N558" s="146"/>
    </row>
    <row r="559" spans="5:14" s="8" customFormat="1" ht="15">
      <c r="E559" s="255"/>
      <c r="J559" s="145"/>
      <c r="K559" s="90"/>
      <c r="L559" s="146"/>
      <c r="M559" s="146"/>
      <c r="N559" s="146"/>
    </row>
    <row r="560" spans="5:14" s="8" customFormat="1" ht="15">
      <c r="E560" s="255"/>
      <c r="J560" s="145"/>
      <c r="K560" s="90"/>
      <c r="L560" s="146"/>
      <c r="M560" s="146"/>
      <c r="N560" s="146"/>
    </row>
    <row r="561" spans="5:14" s="8" customFormat="1" ht="15">
      <c r="E561" s="255"/>
      <c r="J561" s="145"/>
      <c r="K561" s="90"/>
      <c r="L561" s="146"/>
      <c r="M561" s="146"/>
      <c r="N561" s="146"/>
    </row>
    <row r="562" spans="5:14" s="8" customFormat="1" ht="15">
      <c r="E562" s="255"/>
      <c r="J562" s="145"/>
      <c r="K562" s="90"/>
      <c r="L562" s="146"/>
      <c r="M562" s="146"/>
      <c r="N562" s="146"/>
    </row>
    <row r="563" spans="5:14" s="8" customFormat="1" ht="15">
      <c r="E563" s="255"/>
      <c r="J563" s="145"/>
      <c r="K563" s="90"/>
      <c r="L563" s="146"/>
      <c r="M563" s="146"/>
      <c r="N563" s="146"/>
    </row>
    <row r="564" spans="5:14" s="8" customFormat="1" ht="15">
      <c r="E564" s="255"/>
      <c r="J564" s="145"/>
      <c r="K564" s="90"/>
      <c r="L564" s="146"/>
      <c r="M564" s="146"/>
      <c r="N564" s="146"/>
    </row>
    <row r="565" spans="5:14" s="8" customFormat="1" ht="15">
      <c r="E565" s="255"/>
      <c r="J565" s="145"/>
      <c r="K565" s="90"/>
      <c r="L565" s="146"/>
      <c r="M565" s="146"/>
      <c r="N565" s="146"/>
    </row>
    <row r="566" spans="5:14" s="8" customFormat="1" ht="15">
      <c r="E566" s="255"/>
      <c r="J566" s="145"/>
      <c r="K566" s="90"/>
      <c r="L566" s="146"/>
      <c r="M566" s="146"/>
      <c r="N566" s="146"/>
    </row>
    <row r="567" spans="5:14" s="8" customFormat="1" ht="15">
      <c r="E567" s="255"/>
      <c r="J567" s="145"/>
      <c r="K567" s="90"/>
      <c r="L567" s="146"/>
      <c r="M567" s="146"/>
      <c r="N567" s="146"/>
    </row>
    <row r="568" spans="5:14" s="8" customFormat="1" ht="15">
      <c r="E568" s="255"/>
      <c r="J568" s="145"/>
      <c r="K568" s="90"/>
      <c r="L568" s="146"/>
      <c r="M568" s="146"/>
      <c r="N568" s="146"/>
    </row>
    <row r="569" spans="5:14" s="8" customFormat="1" ht="15">
      <c r="E569" s="255"/>
      <c r="J569" s="145"/>
      <c r="K569" s="90"/>
      <c r="L569" s="146"/>
      <c r="M569" s="146"/>
      <c r="N569" s="146"/>
    </row>
    <row r="570" spans="5:14" s="8" customFormat="1" ht="15">
      <c r="E570" s="255"/>
      <c r="J570" s="145"/>
      <c r="K570" s="90"/>
      <c r="L570" s="146"/>
      <c r="M570" s="146"/>
      <c r="N570" s="146"/>
    </row>
    <row r="571" spans="5:14" s="8" customFormat="1" ht="15">
      <c r="E571" s="255"/>
      <c r="J571" s="145"/>
      <c r="K571" s="90"/>
      <c r="L571" s="146"/>
      <c r="M571" s="146"/>
      <c r="N571" s="146"/>
    </row>
    <row r="572" spans="5:14" s="8" customFormat="1" ht="15">
      <c r="E572" s="255"/>
      <c r="J572" s="145"/>
      <c r="K572" s="90"/>
      <c r="L572" s="146"/>
      <c r="M572" s="146"/>
      <c r="N572" s="146"/>
    </row>
    <row r="573" spans="5:14" s="8" customFormat="1" ht="15">
      <c r="E573" s="255"/>
      <c r="J573" s="145"/>
      <c r="K573" s="90"/>
      <c r="L573" s="146"/>
      <c r="M573" s="146"/>
      <c r="N573" s="146"/>
    </row>
    <row r="574" spans="5:14" s="8" customFormat="1" ht="15">
      <c r="E574" s="255"/>
      <c r="J574" s="145"/>
      <c r="K574" s="90"/>
      <c r="L574" s="146"/>
      <c r="M574" s="146"/>
      <c r="N574" s="146"/>
    </row>
    <row r="575" spans="5:14" s="8" customFormat="1" ht="15">
      <c r="E575" s="255"/>
      <c r="J575" s="145"/>
      <c r="K575" s="90"/>
      <c r="L575" s="146"/>
      <c r="M575" s="146"/>
      <c r="N575" s="146"/>
    </row>
    <row r="576" spans="5:14" s="8" customFormat="1" ht="15">
      <c r="E576" s="255"/>
      <c r="J576" s="145"/>
      <c r="K576" s="90"/>
      <c r="L576" s="146"/>
      <c r="M576" s="146"/>
      <c r="N576" s="146"/>
    </row>
    <row r="577" spans="5:14" s="8" customFormat="1" ht="15">
      <c r="E577" s="255"/>
      <c r="J577" s="145"/>
      <c r="K577" s="90"/>
      <c r="L577" s="146"/>
      <c r="M577" s="146"/>
      <c r="N577" s="146"/>
    </row>
    <row r="578" spans="5:14" s="8" customFormat="1" ht="15">
      <c r="E578" s="255"/>
      <c r="J578" s="145"/>
      <c r="K578" s="90"/>
      <c r="L578" s="146"/>
      <c r="M578" s="146"/>
      <c r="N578" s="146"/>
    </row>
    <row r="579" spans="5:14" s="8" customFormat="1" ht="15">
      <c r="E579" s="255"/>
      <c r="J579" s="145"/>
      <c r="K579" s="90"/>
      <c r="L579" s="146"/>
      <c r="M579" s="146"/>
      <c r="N579" s="146"/>
    </row>
    <row r="580" spans="5:14" s="8" customFormat="1" ht="15">
      <c r="E580" s="255"/>
      <c r="J580" s="145"/>
      <c r="K580" s="90"/>
      <c r="L580" s="146"/>
      <c r="M580" s="146"/>
      <c r="N580" s="146"/>
    </row>
    <row r="581" spans="5:14" s="8" customFormat="1" ht="15">
      <c r="E581" s="255"/>
      <c r="J581" s="145"/>
      <c r="K581" s="90"/>
      <c r="L581" s="146"/>
      <c r="M581" s="146"/>
      <c r="N581" s="146"/>
    </row>
    <row r="582" spans="5:14" s="8" customFormat="1" ht="15">
      <c r="E582" s="255"/>
      <c r="J582" s="145"/>
      <c r="K582" s="90"/>
      <c r="L582" s="146"/>
      <c r="M582" s="146"/>
      <c r="N582" s="146"/>
    </row>
    <row r="583" spans="5:14" s="8" customFormat="1" ht="15">
      <c r="E583" s="255"/>
      <c r="J583" s="145"/>
      <c r="K583" s="90"/>
      <c r="L583" s="146"/>
      <c r="M583" s="146"/>
      <c r="N583" s="146"/>
    </row>
    <row r="584" spans="5:14" s="8" customFormat="1" ht="15">
      <c r="E584" s="255"/>
      <c r="J584" s="145"/>
      <c r="K584" s="90"/>
      <c r="L584" s="146"/>
      <c r="M584" s="146"/>
      <c r="N584" s="146"/>
    </row>
    <row r="585" spans="5:14" s="8" customFormat="1" ht="15">
      <c r="E585" s="255"/>
      <c r="J585" s="145"/>
      <c r="K585" s="90"/>
      <c r="L585" s="146"/>
      <c r="M585" s="146"/>
      <c r="N585" s="146"/>
    </row>
    <row r="586" spans="5:14" s="8" customFormat="1" ht="15">
      <c r="E586" s="255"/>
      <c r="J586" s="145"/>
      <c r="K586" s="90"/>
      <c r="L586" s="146"/>
      <c r="M586" s="146"/>
      <c r="N586" s="146"/>
    </row>
    <row r="587" spans="5:14" s="8" customFormat="1" ht="15">
      <c r="E587" s="255"/>
      <c r="J587" s="145"/>
      <c r="K587" s="90"/>
      <c r="L587" s="146"/>
      <c r="M587" s="146"/>
      <c r="N587" s="146"/>
    </row>
    <row r="588" spans="5:14" s="8" customFormat="1" ht="15">
      <c r="E588" s="255"/>
      <c r="J588" s="145"/>
      <c r="K588" s="90"/>
      <c r="L588" s="146"/>
      <c r="M588" s="146"/>
      <c r="N588" s="146"/>
    </row>
    <row r="589" spans="5:14" s="8" customFormat="1" ht="15">
      <c r="E589" s="255"/>
      <c r="J589" s="145"/>
      <c r="K589" s="90"/>
      <c r="L589" s="146"/>
      <c r="M589" s="146"/>
      <c r="N589" s="146"/>
    </row>
  </sheetData>
  <sheetProtection/>
  <autoFilter ref="A6:Q283"/>
  <mergeCells count="7">
    <mergeCell ref="J1:Q1"/>
    <mergeCell ref="J2:Q2"/>
    <mergeCell ref="L40:M40"/>
    <mergeCell ref="L122:M122"/>
    <mergeCell ref="L282:M282"/>
    <mergeCell ref="P4:R4"/>
    <mergeCell ref="A5:R5"/>
  </mergeCells>
  <dataValidations count="2">
    <dataValidation type="list" allowBlank="1" showInputMessage="1" showErrorMessage="1" sqref="D123:D281 E109:E121 G69:G70 F93:G99 H113:H121 E254:E255 D7:D121 E69:E70 E76:E90 H56 H46 E93:E107 H40 H42 E74:G75 G23:G34 E36:G59 G7:G21 E7:F34 H93 G76:G90 E258 F76:F87 F104:G107 F111:G121">
      <formula1>ВидПредмета</formula1>
    </dataValidation>
    <dataValidation type="list" allowBlank="1" showInputMessage="1" showErrorMessage="1" prompt="Выберите источник финансирования" sqref="C123:C281 C7:C121">
      <formula1>Источник</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1:N71"/>
  <sheetViews>
    <sheetView zoomScalePageLayoutView="0" workbookViewId="0" topLeftCell="A142">
      <selection activeCell="M20" sqref="M20"/>
    </sheetView>
  </sheetViews>
  <sheetFormatPr defaultColWidth="9.140625" defaultRowHeight="15"/>
  <cols>
    <col min="1" max="1" width="5.140625" style="112" customWidth="1"/>
    <col min="2" max="2" width="7.421875" style="112" customWidth="1"/>
    <col min="3" max="3" width="5.57421875" style="112" customWidth="1"/>
    <col min="4" max="4" width="4.8515625" style="112" hidden="1" customWidth="1"/>
    <col min="5" max="5" width="15.421875" style="112" customWidth="1"/>
    <col min="6" max="6" width="10.28125" style="112" customWidth="1"/>
    <col min="7" max="7" width="15.7109375" style="112" customWidth="1"/>
    <col min="8" max="8" width="5.28125" style="118" customWidth="1"/>
    <col min="9" max="9" width="6.8515625" style="113" customWidth="1"/>
    <col min="10" max="10" width="11.140625" style="117" customWidth="1"/>
    <col min="11" max="11" width="11.57421875" style="117" customWidth="1"/>
    <col min="12" max="12" width="9.00390625" style="112" customWidth="1"/>
    <col min="13" max="13" width="11.421875" style="112" customWidth="1"/>
    <col min="14" max="14" width="10.140625" style="112" customWidth="1"/>
    <col min="15" max="16384" width="9.140625" style="22" customWidth="1"/>
  </cols>
  <sheetData>
    <row r="1" spans="7:13" ht="24.75" customHeight="1" hidden="1">
      <c r="G1" s="338"/>
      <c r="H1" s="338"/>
      <c r="I1" s="338"/>
      <c r="J1" s="338"/>
      <c r="K1" s="338"/>
      <c r="L1" s="338"/>
      <c r="M1" s="338"/>
    </row>
    <row r="2" spans="7:13" ht="24.75" customHeight="1" hidden="1">
      <c r="G2" s="338"/>
      <c r="H2" s="338"/>
      <c r="I2" s="338"/>
      <c r="J2" s="338"/>
      <c r="K2" s="338"/>
      <c r="L2" s="338"/>
      <c r="M2" s="338"/>
    </row>
    <row r="3" spans="5:13" ht="32.25" customHeight="1" hidden="1">
      <c r="E3" s="105"/>
      <c r="F3" s="105"/>
      <c r="G3" s="105"/>
      <c r="H3" s="106"/>
      <c r="I3" s="105"/>
      <c r="J3" s="105"/>
      <c r="K3" s="105"/>
      <c r="L3" s="105"/>
      <c r="M3" s="105"/>
    </row>
    <row r="4" spans="1:14" ht="15">
      <c r="A4" s="18"/>
      <c r="B4" s="120"/>
      <c r="C4" s="121"/>
      <c r="D4" s="121"/>
      <c r="E4" s="19"/>
      <c r="F4" s="30"/>
      <c r="G4" s="107"/>
      <c r="H4" s="125"/>
      <c r="I4" s="124"/>
      <c r="J4" s="123"/>
      <c r="K4" s="61"/>
      <c r="L4" s="20"/>
      <c r="M4" s="20"/>
      <c r="N4" s="122"/>
    </row>
    <row r="5" spans="1:14" ht="15">
      <c r="A5" s="18"/>
      <c r="B5" s="120"/>
      <c r="C5" s="121"/>
      <c r="D5" s="121"/>
      <c r="E5" s="19"/>
      <c r="F5" s="30"/>
      <c r="G5" s="107"/>
      <c r="H5" s="125"/>
      <c r="I5" s="124"/>
      <c r="J5" s="123"/>
      <c r="K5" s="61"/>
      <c r="L5" s="20"/>
      <c r="M5" s="20"/>
      <c r="N5" s="122"/>
    </row>
    <row r="6" spans="1:13" ht="15">
      <c r="A6" s="109"/>
      <c r="B6" s="109"/>
      <c r="C6" s="109"/>
      <c r="D6" s="109"/>
      <c r="E6" s="110"/>
      <c r="F6" s="110"/>
      <c r="G6" s="110"/>
      <c r="H6" s="3"/>
      <c r="I6" s="3"/>
      <c r="J6" s="3"/>
      <c r="K6" s="3"/>
      <c r="L6" s="109"/>
      <c r="M6" s="109"/>
    </row>
    <row r="7" spans="1:13" ht="15">
      <c r="A7" s="109"/>
      <c r="B7" s="109"/>
      <c r="C7" s="109"/>
      <c r="D7" s="109"/>
      <c r="E7" s="2"/>
      <c r="F7" s="109"/>
      <c r="G7" s="109"/>
      <c r="H7" s="109"/>
      <c r="I7" s="109"/>
      <c r="J7" s="109"/>
      <c r="K7" s="109"/>
      <c r="L7" s="109"/>
      <c r="M7" s="109"/>
    </row>
    <row r="8" spans="1:13" ht="15.75">
      <c r="A8" s="109"/>
      <c r="B8" s="109"/>
      <c r="C8" s="109"/>
      <c r="D8" s="109"/>
      <c r="E8" s="100"/>
      <c r="F8" s="86"/>
      <c r="G8" s="18"/>
      <c r="H8" s="18"/>
      <c r="I8" s="109"/>
      <c r="J8" s="25"/>
      <c r="K8" s="26"/>
      <c r="L8" s="27"/>
      <c r="M8" s="28"/>
    </row>
    <row r="9" spans="1:13" ht="15.75">
      <c r="A9" s="109"/>
      <c r="B9" s="109"/>
      <c r="C9" s="109"/>
      <c r="D9" s="109"/>
      <c r="E9" s="101"/>
      <c r="F9" s="86"/>
      <c r="G9" s="20"/>
      <c r="H9" s="21"/>
      <c r="I9" s="1"/>
      <c r="J9" s="20"/>
      <c r="K9" s="20"/>
      <c r="L9" s="20"/>
      <c r="M9" s="20"/>
    </row>
    <row r="10" spans="1:13" ht="15.75">
      <c r="A10" s="109"/>
      <c r="B10" s="109"/>
      <c r="C10" s="109"/>
      <c r="D10" s="109"/>
      <c r="E10" s="102"/>
      <c r="F10" s="103"/>
      <c r="G10" s="20"/>
      <c r="H10" s="21"/>
      <c r="I10" s="109"/>
      <c r="J10" s="25"/>
      <c r="K10" s="22"/>
      <c r="L10" s="20"/>
      <c r="M10" s="29"/>
    </row>
    <row r="11" spans="1:13" ht="15">
      <c r="A11" s="109"/>
      <c r="B11" s="109"/>
      <c r="C11" s="109"/>
      <c r="D11" s="109"/>
      <c r="E11" s="104"/>
      <c r="F11" s="86"/>
      <c r="G11" s="20"/>
      <c r="H11" s="21"/>
      <c r="I11" s="1"/>
      <c r="J11" s="30"/>
      <c r="K11" s="22"/>
      <c r="L11" s="31"/>
      <c r="M11" s="31"/>
    </row>
    <row r="12" spans="5:13" ht="15">
      <c r="E12" s="104"/>
      <c r="F12" s="23"/>
      <c r="G12" s="24"/>
      <c r="H12" s="12"/>
      <c r="J12" s="30"/>
      <c r="K12" s="22"/>
      <c r="L12" s="31"/>
      <c r="M12" s="31"/>
    </row>
    <row r="13" spans="5:13" ht="15">
      <c r="E13" s="22"/>
      <c r="F13" s="52"/>
      <c r="G13" s="51"/>
      <c r="H13" s="77"/>
      <c r="I13" s="114"/>
      <c r="J13" s="19"/>
      <c r="K13" s="22"/>
      <c r="L13" s="31"/>
      <c r="M13" s="31"/>
    </row>
    <row r="14" spans="5:13" ht="15">
      <c r="E14" s="22"/>
      <c r="F14" s="22"/>
      <c r="G14" s="22"/>
      <c r="H14" s="12"/>
      <c r="J14" s="32"/>
      <c r="K14" s="22"/>
      <c r="L14" s="31"/>
      <c r="M14" s="31"/>
    </row>
    <row r="15" spans="5:13" ht="15.75">
      <c r="E15" s="84"/>
      <c r="F15" s="52"/>
      <c r="G15" s="22"/>
      <c r="H15" s="80"/>
      <c r="I15" s="115"/>
      <c r="J15" s="30"/>
      <c r="K15" s="22"/>
      <c r="L15" s="31"/>
      <c r="M15" s="31"/>
    </row>
    <row r="16" spans="5:13" ht="15.75">
      <c r="E16" s="84"/>
      <c r="F16" s="92"/>
      <c r="G16" s="12"/>
      <c r="H16" s="80"/>
      <c r="I16" s="115"/>
      <c r="J16" s="25"/>
      <c r="K16" s="33"/>
      <c r="L16" s="22"/>
      <c r="M16" s="22"/>
    </row>
    <row r="17" spans="5:13" ht="15">
      <c r="E17" s="93"/>
      <c r="F17" s="94"/>
      <c r="G17" s="80"/>
      <c r="H17" s="80"/>
      <c r="I17" s="116"/>
      <c r="J17" s="33"/>
      <c r="K17" s="33"/>
      <c r="L17" s="22"/>
      <c r="M17" s="22"/>
    </row>
    <row r="18" spans="5:10" ht="15">
      <c r="E18" s="93"/>
      <c r="F18" s="94"/>
      <c r="G18" s="80"/>
      <c r="H18" s="80"/>
      <c r="I18" s="116"/>
      <c r="J18" s="33"/>
    </row>
    <row r="19" spans="5:10" ht="15">
      <c r="E19" s="93"/>
      <c r="F19" s="94"/>
      <c r="G19" s="80"/>
      <c r="H19" s="80"/>
      <c r="I19" s="116"/>
      <c r="J19" s="33"/>
    </row>
    <row r="20" spans="5:10" ht="15">
      <c r="E20" s="93"/>
      <c r="F20" s="94"/>
      <c r="G20" s="80"/>
      <c r="H20" s="80"/>
      <c r="I20" s="115"/>
      <c r="J20" s="45"/>
    </row>
    <row r="21" spans="5:13" ht="15.75">
      <c r="E21" s="93"/>
      <c r="F21" s="23"/>
      <c r="G21" s="80"/>
      <c r="H21" s="12"/>
      <c r="I21" s="116"/>
      <c r="J21" s="40"/>
      <c r="K21" s="22"/>
      <c r="L21" s="22"/>
      <c r="M21" s="22"/>
    </row>
    <row r="22" spans="5:13" ht="15">
      <c r="E22" s="95"/>
      <c r="F22" s="64"/>
      <c r="G22" s="80"/>
      <c r="H22" s="80"/>
      <c r="I22" s="116"/>
      <c r="J22" s="41"/>
      <c r="K22" s="22"/>
      <c r="L22" s="42"/>
      <c r="M22" s="42"/>
    </row>
    <row r="23" spans="5:13" ht="15">
      <c r="E23" s="22"/>
      <c r="F23" s="85"/>
      <c r="G23" s="66"/>
      <c r="H23" s="77"/>
      <c r="I23" s="116"/>
      <c r="J23" s="32"/>
      <c r="K23" s="22"/>
      <c r="L23" s="42"/>
      <c r="M23" s="42"/>
    </row>
    <row r="24" spans="5:13" ht="15">
      <c r="E24" s="22"/>
      <c r="F24" s="22"/>
      <c r="G24" s="22"/>
      <c r="H24" s="12"/>
      <c r="I24" s="116"/>
      <c r="J24" s="32"/>
      <c r="K24" s="43"/>
      <c r="L24" s="44"/>
      <c r="M24" s="44"/>
    </row>
    <row r="25" spans="10:13" ht="15">
      <c r="J25" s="19"/>
      <c r="K25" s="43"/>
      <c r="L25" s="44"/>
      <c r="M25" s="44"/>
    </row>
    <row r="26" spans="5:13" ht="15.75">
      <c r="E26" s="89"/>
      <c r="F26" s="66"/>
      <c r="G26" s="22"/>
      <c r="H26" s="12"/>
      <c r="I26" s="116"/>
      <c r="J26" s="25"/>
      <c r="K26" s="33"/>
      <c r="L26" s="22"/>
      <c r="M26" s="33"/>
    </row>
    <row r="27" spans="5:13" ht="15.75">
      <c r="E27" s="34"/>
      <c r="F27" s="50"/>
      <c r="G27" s="119"/>
      <c r="H27" s="63"/>
      <c r="I27" s="116"/>
      <c r="J27" s="33"/>
      <c r="K27" s="33"/>
      <c r="L27" s="23"/>
      <c r="M27" s="45"/>
    </row>
    <row r="28" spans="5:13" ht="15">
      <c r="E28" s="91"/>
      <c r="F28" s="50"/>
      <c r="G28" s="119"/>
      <c r="H28" s="63"/>
      <c r="I28" s="116"/>
      <c r="J28" s="33"/>
      <c r="K28" s="33"/>
      <c r="L28" s="22"/>
      <c r="M28" s="22"/>
    </row>
    <row r="29" spans="5:13" ht="15">
      <c r="E29" s="22"/>
      <c r="F29" s="50"/>
      <c r="G29" s="50"/>
      <c r="H29" s="66"/>
      <c r="I29" s="116"/>
      <c r="J29" s="33"/>
      <c r="K29" s="33"/>
      <c r="L29" s="22"/>
      <c r="M29" s="22"/>
    </row>
    <row r="30" spans="10:13" ht="15.75">
      <c r="J30" s="34"/>
      <c r="K30" s="46"/>
      <c r="L30" s="22"/>
      <c r="M30" s="22"/>
    </row>
    <row r="31" spans="10:13" ht="15.75">
      <c r="J31" s="35"/>
      <c r="K31" s="36"/>
      <c r="L31" s="37"/>
      <c r="M31" s="22"/>
    </row>
    <row r="32" spans="5:13" ht="15.75">
      <c r="E32" s="25"/>
      <c r="F32" s="66"/>
      <c r="G32" s="22"/>
      <c r="H32" s="12"/>
      <c r="J32" s="38"/>
      <c r="K32" s="36"/>
      <c r="L32" s="37"/>
      <c r="M32" s="22"/>
    </row>
    <row r="33" spans="5:13" ht="15.75">
      <c r="E33" s="67"/>
      <c r="F33" s="68"/>
      <c r="G33" s="69"/>
      <c r="H33" s="69"/>
      <c r="J33" s="38"/>
      <c r="K33" s="36"/>
      <c r="L33" s="37"/>
      <c r="M33" s="22"/>
    </row>
    <row r="34" spans="5:13" ht="15.75">
      <c r="E34" s="67"/>
      <c r="F34" s="22"/>
      <c r="G34" s="70"/>
      <c r="H34" s="70"/>
      <c r="J34" s="38"/>
      <c r="K34" s="36"/>
      <c r="L34" s="39"/>
      <c r="M34" s="47"/>
    </row>
    <row r="35" spans="5:13" ht="15.75">
      <c r="E35" s="67"/>
      <c r="F35" s="68"/>
      <c r="G35" s="70"/>
      <c r="H35" s="12"/>
      <c r="J35" s="38"/>
      <c r="K35" s="36"/>
      <c r="L35" s="48"/>
      <c r="M35" s="48"/>
    </row>
    <row r="36" spans="5:13" ht="15.75">
      <c r="E36" s="67"/>
      <c r="F36" s="22"/>
      <c r="G36" s="69"/>
      <c r="H36" s="12"/>
      <c r="J36" s="38"/>
      <c r="K36" s="36"/>
      <c r="L36" s="49"/>
      <c r="M36" s="49"/>
    </row>
    <row r="37" spans="5:13" ht="15">
      <c r="E37" s="71"/>
      <c r="F37" s="22"/>
      <c r="G37" s="69"/>
      <c r="H37" s="12"/>
      <c r="J37" s="50"/>
      <c r="K37" s="51"/>
      <c r="L37" s="52"/>
      <c r="M37" s="53"/>
    </row>
    <row r="38" spans="5:13" ht="15">
      <c r="E38" s="71"/>
      <c r="F38" s="22"/>
      <c r="G38" s="69"/>
      <c r="H38" s="12"/>
      <c r="J38" s="33"/>
      <c r="K38" s="33"/>
      <c r="L38" s="22"/>
      <c r="M38" s="22"/>
    </row>
    <row r="39" spans="5:13" ht="15.75">
      <c r="E39" s="67"/>
      <c r="F39" s="69"/>
      <c r="G39" s="72"/>
      <c r="H39" s="73"/>
      <c r="J39" s="54"/>
      <c r="K39" s="55"/>
      <c r="L39" s="22"/>
      <c r="M39" s="56"/>
    </row>
    <row r="40" spans="5:13" ht="15.75">
      <c r="E40" s="67"/>
      <c r="F40" s="12"/>
      <c r="G40" s="65"/>
      <c r="H40" s="61"/>
      <c r="J40" s="14"/>
      <c r="K40" s="33"/>
      <c r="L40" s="57"/>
      <c r="M40" s="57"/>
    </row>
    <row r="41" spans="5:13" ht="15.75">
      <c r="E41" s="67"/>
      <c r="F41" s="68"/>
      <c r="G41" s="22"/>
      <c r="H41" s="61"/>
      <c r="J41" s="14"/>
      <c r="K41" s="33"/>
      <c r="L41" s="57"/>
      <c r="M41" s="57"/>
    </row>
    <row r="42" spans="5:13" ht="15.75">
      <c r="E42" s="67"/>
      <c r="F42" s="68"/>
      <c r="G42" s="22"/>
      <c r="H42" s="61"/>
      <c r="J42" s="14"/>
      <c r="K42" s="33"/>
      <c r="L42" s="58"/>
      <c r="M42" s="58"/>
    </row>
    <row r="43" spans="5:13" ht="15.75">
      <c r="E43" s="67"/>
      <c r="F43" s="68"/>
      <c r="G43" s="22"/>
      <c r="H43" s="61"/>
      <c r="J43" s="14"/>
      <c r="K43" s="33"/>
      <c r="L43" s="58"/>
      <c r="M43" s="58"/>
    </row>
    <row r="44" spans="5:13" ht="15">
      <c r="E44" s="67"/>
      <c r="F44" s="68"/>
      <c r="G44" s="22"/>
      <c r="H44" s="61"/>
      <c r="J44" s="33"/>
      <c r="K44" s="33"/>
      <c r="L44" s="52"/>
      <c r="M44" s="59"/>
    </row>
    <row r="45" spans="5:13" ht="15">
      <c r="E45" s="67"/>
      <c r="F45" s="68"/>
      <c r="G45" s="74"/>
      <c r="H45" s="61"/>
      <c r="J45" s="33"/>
      <c r="K45" s="33"/>
      <c r="L45" s="22"/>
      <c r="M45" s="22"/>
    </row>
    <row r="46" spans="5:13" ht="15">
      <c r="E46" s="67"/>
      <c r="F46" s="12"/>
      <c r="G46" s="69"/>
      <c r="H46" s="12"/>
      <c r="J46" s="33"/>
      <c r="K46" s="33"/>
      <c r="L46" s="22"/>
      <c r="M46" s="22"/>
    </row>
    <row r="47" spans="5:13" ht="15.75">
      <c r="E47" s="67"/>
      <c r="F47" s="75"/>
      <c r="G47" s="76"/>
      <c r="H47" s="98"/>
      <c r="J47" s="34"/>
      <c r="K47" s="60"/>
      <c r="L47" s="22"/>
      <c r="M47" s="22"/>
    </row>
    <row r="48" spans="5:13" ht="15">
      <c r="E48" s="22"/>
      <c r="F48" s="22"/>
      <c r="G48" s="22"/>
      <c r="H48" s="12"/>
      <c r="J48" s="30"/>
      <c r="K48" s="33"/>
      <c r="L48" s="61"/>
      <c r="M48" s="22"/>
    </row>
    <row r="49" spans="5:13" ht="15.75">
      <c r="E49" s="25"/>
      <c r="F49" s="46"/>
      <c r="G49" s="77"/>
      <c r="H49" s="77"/>
      <c r="J49" s="30"/>
      <c r="K49" s="33"/>
      <c r="L49" s="61"/>
      <c r="M49" s="22"/>
    </row>
    <row r="50" spans="5:13" ht="15">
      <c r="E50" s="22"/>
      <c r="F50" s="22"/>
      <c r="G50" s="22"/>
      <c r="H50" s="12"/>
      <c r="J50" s="30"/>
      <c r="K50" s="33"/>
      <c r="L50" s="61"/>
      <c r="M50" s="22"/>
    </row>
    <row r="51" spans="5:13" ht="15">
      <c r="E51" s="22"/>
      <c r="F51" s="22"/>
      <c r="G51" s="22"/>
      <c r="H51" s="12"/>
      <c r="J51" s="30"/>
      <c r="K51" s="33"/>
      <c r="L51" s="61"/>
      <c r="M51" s="22"/>
    </row>
    <row r="52" spans="5:13" ht="15.75">
      <c r="E52" s="78"/>
      <c r="F52" s="79"/>
      <c r="G52" s="80"/>
      <c r="H52" s="12"/>
      <c r="J52" s="30"/>
      <c r="K52" s="33"/>
      <c r="L52" s="61"/>
      <c r="M52" s="22"/>
    </row>
    <row r="53" spans="5:13" ht="15">
      <c r="E53" s="81"/>
      <c r="F53" s="22"/>
      <c r="G53" s="82"/>
      <c r="H53" s="80"/>
      <c r="J53" s="30"/>
      <c r="K53" s="33"/>
      <c r="L53" s="21"/>
      <c r="M53" s="22"/>
    </row>
    <row r="54" spans="5:13" ht="15">
      <c r="E54" s="81"/>
      <c r="F54" s="22"/>
      <c r="G54" s="82"/>
      <c r="H54" s="82"/>
      <c r="J54" s="30"/>
      <c r="K54" s="33"/>
      <c r="L54" s="21"/>
      <c r="M54" s="22"/>
    </row>
    <row r="55" spans="5:13" ht="15.75">
      <c r="E55" s="32"/>
      <c r="F55" s="22"/>
      <c r="G55" s="82"/>
      <c r="H55" s="82"/>
      <c r="J55" s="11"/>
      <c r="K55" s="33"/>
      <c r="L55" s="62"/>
      <c r="M55" s="22"/>
    </row>
    <row r="56" spans="5:13" ht="15">
      <c r="E56" s="32"/>
      <c r="F56" s="22"/>
      <c r="G56" s="82"/>
      <c r="H56" s="82"/>
      <c r="J56" s="33"/>
      <c r="K56" s="63"/>
      <c r="L56" s="27"/>
      <c r="M56" s="64"/>
    </row>
    <row r="57" spans="5:13" ht="15">
      <c r="E57" s="19"/>
      <c r="F57" s="22"/>
      <c r="G57" s="24"/>
      <c r="H57" s="24"/>
      <c r="J57" s="33"/>
      <c r="K57" s="33"/>
      <c r="L57" s="22"/>
      <c r="M57" s="22"/>
    </row>
    <row r="58" spans="5:13" ht="15">
      <c r="E58" s="83"/>
      <c r="F58" s="22"/>
      <c r="G58" s="24"/>
      <c r="H58" s="24"/>
      <c r="J58" s="33"/>
      <c r="K58" s="33"/>
      <c r="L58" s="22"/>
      <c r="M58" s="22"/>
    </row>
    <row r="59" spans="5:13" ht="15">
      <c r="E59" s="22"/>
      <c r="F59" s="52"/>
      <c r="G59" s="51"/>
      <c r="H59" s="77"/>
      <c r="J59" s="33"/>
      <c r="K59" s="33"/>
      <c r="L59" s="22"/>
      <c r="M59" s="22"/>
    </row>
    <row r="60" spans="5:13" ht="15">
      <c r="E60" s="22"/>
      <c r="F60" s="22"/>
      <c r="G60" s="22"/>
      <c r="H60" s="12"/>
      <c r="J60" s="33"/>
      <c r="K60" s="33"/>
      <c r="L60" s="22"/>
      <c r="M60" s="22"/>
    </row>
    <row r="61" spans="5:13" ht="15.75">
      <c r="E61" s="84"/>
      <c r="F61" s="85"/>
      <c r="G61" s="22"/>
      <c r="H61" s="12"/>
      <c r="J61" s="33"/>
      <c r="K61" s="33"/>
      <c r="L61" s="22"/>
      <c r="M61" s="22"/>
    </row>
    <row r="62" spans="5:13" ht="15">
      <c r="E62" s="32"/>
      <c r="F62" s="22"/>
      <c r="G62" s="44"/>
      <c r="H62" s="44"/>
      <c r="J62" s="33"/>
      <c r="K62" s="33"/>
      <c r="L62" s="22"/>
      <c r="M62" s="22"/>
    </row>
    <row r="63" spans="5:8" ht="15">
      <c r="E63" s="32"/>
      <c r="F63" s="86"/>
      <c r="G63" s="44"/>
      <c r="H63" s="44"/>
    </row>
    <row r="64" spans="5:8" ht="15.75">
      <c r="E64" s="40"/>
      <c r="F64" s="87"/>
      <c r="G64" s="22"/>
      <c r="H64" s="66"/>
    </row>
    <row r="65" spans="5:8" ht="15">
      <c r="E65" s="22"/>
      <c r="F65" s="45"/>
      <c r="G65" s="33"/>
      <c r="H65" s="12"/>
    </row>
    <row r="66" spans="5:8" ht="15">
      <c r="E66" s="22"/>
      <c r="F66" s="22"/>
      <c r="G66" s="22"/>
      <c r="H66" s="12"/>
    </row>
    <row r="67" spans="5:8" ht="15.75">
      <c r="E67" s="25"/>
      <c r="F67" s="88"/>
      <c r="G67" s="22"/>
      <c r="H67" s="12"/>
    </row>
    <row r="68" spans="5:8" ht="15">
      <c r="E68" s="14"/>
      <c r="F68" s="22"/>
      <c r="G68" s="55"/>
      <c r="H68" s="44"/>
    </row>
    <row r="69" spans="5:8" ht="15">
      <c r="E69" s="14"/>
      <c r="F69" s="22"/>
      <c r="G69" s="55"/>
      <c r="H69" s="44"/>
    </row>
    <row r="70" spans="5:8" ht="15.75">
      <c r="E70" s="25"/>
      <c r="F70" s="22"/>
      <c r="G70" s="22"/>
      <c r="H70" s="99"/>
    </row>
    <row r="71" spans="5:8" ht="15">
      <c r="E71" s="22"/>
      <c r="F71" s="22"/>
      <c r="G71" s="51"/>
      <c r="H71" s="77"/>
    </row>
  </sheetData>
  <sheetProtection/>
  <mergeCells count="2">
    <mergeCell ref="G1:M1"/>
    <mergeCell ref="G2:M2"/>
  </mergeCells>
  <dataValidations count="2">
    <dataValidation type="list" allowBlank="1" showInputMessage="1" showErrorMessage="1" sqref="D4:D5">
      <formula1>ВидПредмета</formula1>
    </dataValidation>
    <dataValidation type="list" allowBlank="1" showInputMessage="1" showErrorMessage="1" prompt="Выберите источник финансирования" sqref="C4:C5">
      <formula1>Источник</formula1>
    </dataValidation>
  </dataValidations>
  <printOptions/>
  <pageMargins left="0.3937007874015748" right="0.31496062992125984" top="0.35433070866141736" bottom="0.35433070866141736"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SPK Ertis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Aidos</cp:lastModifiedBy>
  <cp:lastPrinted>2015-05-02T02:04:21Z</cp:lastPrinted>
  <dcterms:created xsi:type="dcterms:W3CDTF">2009-01-26T09:03:16Z</dcterms:created>
  <dcterms:modified xsi:type="dcterms:W3CDTF">2015-05-02T05:54:47Z</dcterms:modified>
  <cp:category/>
  <cp:version/>
  <cp:contentType/>
  <cp:contentStatus/>
</cp:coreProperties>
</file>