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25" yWindow="405" windowWidth="6720" windowHeight="7755" activeTab="1"/>
  </bookViews>
  <sheets>
    <sheet name="печать" sheetId="1" r:id="rId1"/>
    <sheet name="Лист1" sheetId="2" r:id="rId2"/>
  </sheets>
  <externalReferences>
    <externalReference r:id="rId5"/>
  </externalReferences>
  <definedNames>
    <definedName name="ВидПредмета">'[1]Вид предмета'!$A$1:$A$3</definedName>
    <definedName name="Источник">'[1]Источник финансирования'!$A$1:$A$6</definedName>
  </definedNames>
  <calcPr fullCalcOnLoad="1" refMode="R1C1"/>
</workbook>
</file>

<file path=xl/sharedStrings.xml><?xml version="1.0" encoding="utf-8"?>
<sst xmlns="http://schemas.openxmlformats.org/spreadsheetml/2006/main" count="4754" uniqueCount="1366">
  <si>
    <t>Нотариальные услуги</t>
  </si>
  <si>
    <t>закуп из одного источника</t>
  </si>
  <si>
    <t>запрос ценовых предложений</t>
  </si>
  <si>
    <t>Наименование товара, работ и услуг</t>
  </si>
  <si>
    <t>Способ закупки</t>
  </si>
  <si>
    <t>Рудный Алтай</t>
  </si>
  <si>
    <t>Дидар</t>
  </si>
  <si>
    <t>Егемен Казахстан</t>
  </si>
  <si>
    <t>Казахстанская правда</t>
  </si>
  <si>
    <t>Обязательное страхование работника от несчастных случаев</t>
  </si>
  <si>
    <t>Единица измерения</t>
  </si>
  <si>
    <t>Услуга</t>
  </si>
  <si>
    <t>Междугородняя связь</t>
  </si>
  <si>
    <t>Абонентская плата</t>
  </si>
  <si>
    <t>Кабельное телевидение(ID TV)</t>
  </si>
  <si>
    <t>Услуги Интернет (MegaLine)</t>
  </si>
  <si>
    <t>Услуги Интернет (ID Phone)</t>
  </si>
  <si>
    <t>Место поставки товара, выполнения работ, оказания услуг</t>
  </si>
  <si>
    <t>Срок поставки товаров, выполнения работ, оказания услуг</t>
  </si>
  <si>
    <t>Работа</t>
  </si>
  <si>
    <t>Литр</t>
  </si>
  <si>
    <t>Штука</t>
  </si>
  <si>
    <t>Упаковка</t>
  </si>
  <si>
    <t>Набор</t>
  </si>
  <si>
    <t>Семинары, повышение квалификации</t>
  </si>
  <si>
    <t>Срок осуществления закупки</t>
  </si>
  <si>
    <t>№ п/п</t>
  </si>
  <si>
    <t>Полная характеристика (описание товаров, работ и услуг)</t>
  </si>
  <si>
    <t>Ветошь</t>
  </si>
  <si>
    <t>метр</t>
  </si>
  <si>
    <t>Мобильная связь</t>
  </si>
  <si>
    <t>Платная справка</t>
  </si>
  <si>
    <t>Абонентское обслуживание, ИС "Параграф"</t>
  </si>
  <si>
    <t>Ремонт  факсимильного аппарата</t>
  </si>
  <si>
    <t>редизайн сайта (корпоративного)</t>
  </si>
  <si>
    <t>информационное сопровождение 1С</t>
  </si>
  <si>
    <t>услуги по ведению системы реестров держателей ценных бумаг</t>
  </si>
  <si>
    <t xml:space="preserve">Количество </t>
  </si>
  <si>
    <t>Освежитель воздуха</t>
  </si>
  <si>
    <t>Перчатки</t>
  </si>
  <si>
    <t>шт</t>
  </si>
  <si>
    <t>пара</t>
  </si>
  <si>
    <t>август</t>
  </si>
  <si>
    <t>февраль</t>
  </si>
  <si>
    <t>октябрь</t>
  </si>
  <si>
    <t>апрель</t>
  </si>
  <si>
    <t>Представительсике рассходы</t>
  </si>
  <si>
    <t>Размер авансового платежа, %</t>
  </si>
  <si>
    <t>БИН заказчика</t>
  </si>
  <si>
    <t>Источник финансирования</t>
  </si>
  <si>
    <t>1 Бюджет</t>
  </si>
  <si>
    <t>Вид предмета закупок</t>
  </si>
  <si>
    <t>110640012780</t>
  </si>
  <si>
    <t>Товар</t>
  </si>
  <si>
    <t xml:space="preserve">чистящий порошок с хлоринолом с дезинфиц средством, для чистки раковин, унитазов, кафеля, очищает трудно выводимые пятна, убивает микробы, мягкая упаковка </t>
  </si>
  <si>
    <t xml:space="preserve">100% хлопок состоит из предметов одежды непригодных к носке, с удаленной фурнитурой и воротниками, содержит катон и трикотаж хб </t>
  </si>
  <si>
    <t>г. Усть-Каменогорск,ул. Кирова,61</t>
  </si>
  <si>
    <t>март</t>
  </si>
  <si>
    <t>май</t>
  </si>
  <si>
    <t>в течении 10 рабочих дней, с момента заключения договора</t>
  </si>
  <si>
    <t>январь</t>
  </si>
  <si>
    <t>в течении 5 рабочих дней, с момента подписания договора</t>
  </si>
  <si>
    <t>в течении 30 рабочих дней, с момента заключения договора</t>
  </si>
  <si>
    <t>страхование автотранспорта</t>
  </si>
  <si>
    <t xml:space="preserve">в течении 5 рабочих дней, с момента внесения 100% предоплаты </t>
  </si>
  <si>
    <t>в течении 20 рабочих дней с момента заключения договора.</t>
  </si>
  <si>
    <t>Кондиционер</t>
  </si>
  <si>
    <t>отправка писем, бандеролей и прочее</t>
  </si>
  <si>
    <t>в течении 15 рабочих дней, с момента заключения договора</t>
  </si>
  <si>
    <t>100</t>
  </si>
  <si>
    <t>Включает в себя разборку картриджа, замену печатающего вала, чистка, смазка, сборка картриджа</t>
  </si>
  <si>
    <t>Диагностика и компонентный ремонт КМА, замена неисправных частей</t>
  </si>
  <si>
    <t>Ремонт блока питания, ремонт платы расширения</t>
  </si>
  <si>
    <t>Ремонт блока питания, ремонт термоголовки, ремонт материнской платы</t>
  </si>
  <si>
    <t>Комплексное обслуживание ноутбука, включая антивирусную профилактику, обновление программного обеспечения, обслуживание рабочего места локальной сети и доступа к Интернету</t>
  </si>
  <si>
    <t>ТО включающее осмотр, диагностику узлов и отдельных частей оборудования, очистку деталей,смазку и регулировку  основных узлов КМО (со стоимостью запасных частей) НР Laserjet М4430</t>
  </si>
  <si>
    <t>ТО включающее осмотр, диагностику узлов и отдельных частей оборудования, очистку деталей,смазку и регулировку  основных узлов КМО (со стоимостью запасных частей) НР Laserjet М4410</t>
  </si>
  <si>
    <t>ТО включающее осмотр, диагностику узлов и отдельных частей оборудования, очистку деталей,смазку и регулировку  основных узлов КМО (со стоимостью запасных частей) НР Laserjet HP PRO 200 color</t>
  </si>
  <si>
    <t>ТО включающее осмотр, диагностику узлов и отдельных частей оборудования, очистку деталей,смазку и регулировку  основных узлов КМО (со стоимостью запасных частей) НР Laserjet  LJ PRO M 1132</t>
  </si>
  <si>
    <t>ТО включающее осмотр, диагностику узлов и отдельных частей оборудования, очистку деталей,смазку и регулировку  основных узлов КМО (со стоимостью запасных частей) НР Color Laser Jet CM1312</t>
  </si>
  <si>
    <t>ТО включающее осмотр, диагностику узлов и отдельных частей оборудования, очистку деталей,смазку и регулировку  основных узлов КМО (со стоимостью запасных частей) Принтер 3/1</t>
  </si>
  <si>
    <t>ТО включающее осмотр, диагностику узлов и отдельных частей оборудования, очистку деталей,смазку и регулировку  основных узлов КМО (со стоимостью запасных частей) HP 1020;1102</t>
  </si>
  <si>
    <t>Осмотр диагностика узлов и отдельных частей оборудования, очистка деталей</t>
  </si>
  <si>
    <t>Включает разборку узла проявки, замена термопленки, смазка, сборка, регулировка</t>
  </si>
  <si>
    <t>Код товара, работы, услуги (в соответствии с КТРУ)</t>
  </si>
  <si>
    <t>33.12.29.22.00.00.00</t>
  </si>
  <si>
    <t>Ремонт и техническое обслуживание машин специального назначения</t>
  </si>
  <si>
    <t>95.11.10.15.12.00.00</t>
  </si>
  <si>
    <t>Заправка картриджей</t>
  </si>
  <si>
    <t>Работы по заправке картриджей с целью дальнейшей эксплуатации</t>
  </si>
  <si>
    <t>95.11.10.29.00.00.00</t>
  </si>
  <si>
    <t>Ремонт и обслуживание копировальной техники</t>
  </si>
  <si>
    <t>95.11.10.11.00.00.00</t>
  </si>
  <si>
    <t>Ремонт и обслуживание лаптопов (ноутбуков)</t>
  </si>
  <si>
    <t>26.51.32.12.12.13.11.10.1</t>
  </si>
  <si>
    <t>Калькулятор</t>
  </si>
  <si>
    <t>Дисковый.</t>
  </si>
  <si>
    <t>25.99.23.00.00.11.11.10.1</t>
  </si>
  <si>
    <t>Скрепка</t>
  </si>
  <si>
    <t>Скрепки для бумаг. Размер 22 мм</t>
  </si>
  <si>
    <t>25.99.23.00.00.11.15.10.1</t>
  </si>
  <si>
    <t>Дырокол</t>
  </si>
  <si>
    <t>механическое устройство для пробивания отверстий в бумаге</t>
  </si>
  <si>
    <t>32.99.80.00.00.00.00.10.1</t>
  </si>
  <si>
    <t>Скотч</t>
  </si>
  <si>
    <t>широкий, свыше 3 см</t>
  </si>
  <si>
    <t>32.30.15.00.00.00.21.97.1</t>
  </si>
  <si>
    <t>Корзина</t>
  </si>
  <si>
    <t>для теннисных мячей, пластмассовая</t>
  </si>
  <si>
    <t>22.29.25.00.00.00.21.10.1</t>
  </si>
  <si>
    <t>Карандаш</t>
  </si>
  <si>
    <t>Карандаш автоматический, толщина стержня 0,5 мм</t>
  </si>
  <si>
    <t>22.29.25.00.00.00.20.10.1</t>
  </si>
  <si>
    <t>Ручка</t>
  </si>
  <si>
    <t>Ручка пластиковая гелевая</t>
  </si>
  <si>
    <t>22.29.25.00.00.00.28.10.1</t>
  </si>
  <si>
    <t>Файл-уголок</t>
  </si>
  <si>
    <t>формат А4</t>
  </si>
  <si>
    <t>25.99.23.00.00.11.18.10.1</t>
  </si>
  <si>
    <t>Степлер</t>
  </si>
  <si>
    <t>устройство для оперативного скрепления листов металлическими скобами</t>
  </si>
  <si>
    <t>25.99.23.00.00.11.13.10.1</t>
  </si>
  <si>
    <t>Антистеплер</t>
  </si>
  <si>
    <t>устройство для вытаскивания скоб от степлера. Устройство состоит из двух противостоящих клинов на оси.6</t>
  </si>
  <si>
    <t>25.99.23.00.00.10.11.10.1</t>
  </si>
  <si>
    <t>Скоба</t>
  </si>
  <si>
    <t>Скобы проволочные для канцелярских целей</t>
  </si>
  <si>
    <t>25.99.23.00.00.10.11.10.2</t>
  </si>
  <si>
    <t>25.99.23.00.00.10.11.10.3</t>
  </si>
  <si>
    <t>Обложка</t>
  </si>
  <si>
    <t>15.12.12.00.00.00.44.40.1</t>
  </si>
  <si>
    <t>с лицевой поверхностью из картона</t>
  </si>
  <si>
    <t>17.23.12.10.00.00.00.85.1</t>
  </si>
  <si>
    <t>Конверт</t>
  </si>
  <si>
    <t>почтовый, АЗ</t>
  </si>
  <si>
    <t>17.23.12.10.00.00.00.10.1</t>
  </si>
  <si>
    <t>Конверты</t>
  </si>
  <si>
    <t>формат Евро, Е65 (110 х 220 мм)</t>
  </si>
  <si>
    <t>17.23.12.30.00.00.00.01.1</t>
  </si>
  <si>
    <t>Бумага для заметок</t>
  </si>
  <si>
    <t>из белой бумаги (блок из бумаг для заметок)</t>
  </si>
  <si>
    <t>17.23.12.30.00.00.00.10.1</t>
  </si>
  <si>
    <t>Формат блока 9х9 см</t>
  </si>
  <si>
    <t>17.23.12.30.00.00.00.15.1</t>
  </si>
  <si>
    <t>с липким краем, 3,5*5</t>
  </si>
  <si>
    <t>19.20.21.00.00.00.11.40.1</t>
  </si>
  <si>
    <t>Бензин</t>
  </si>
  <si>
    <t>неэтилированный и этилированный, произведенный для двигателей с искровым зажиганием: АИ-92</t>
  </si>
  <si>
    <t>17.23.13.60.00.00.00.70.1</t>
  </si>
  <si>
    <t>скоросшиватель картонный , глянцевый</t>
  </si>
  <si>
    <t>26.51.45.00.00.00.07.10.1</t>
  </si>
  <si>
    <t>Регистратор</t>
  </si>
  <si>
    <t>показателей качества электроэнергии</t>
  </si>
  <si>
    <t>22.29.25.00.00.00.18.29.1</t>
  </si>
  <si>
    <t>Папка</t>
  </si>
  <si>
    <t xml:space="preserve">Папка пластиковая 30 вкладышей </t>
  </si>
  <si>
    <t>22.29.25.00.00.00.18.31.1</t>
  </si>
  <si>
    <t>Папка пластиковая 60 вкладышей</t>
  </si>
  <si>
    <t>17.12.13.40.13.00.00.50.1</t>
  </si>
  <si>
    <t>Бумага</t>
  </si>
  <si>
    <t>формат А3, плотность 90г/м2, 420мм</t>
  </si>
  <si>
    <t>17.12.13.40.13.00.00.10.1</t>
  </si>
  <si>
    <t>формат А4, плотность 90г/м2, 21х29,5 см</t>
  </si>
  <si>
    <t>17.12.13.20.00.00.00.50.2</t>
  </si>
  <si>
    <t>для факса, факсовые ролики, белый, плотность 80г/кв.м, масса 1кв.м 80г, ширина 210мм, диаметр 800мм, температура 18-25С</t>
  </si>
  <si>
    <t>17.23.13.60.00.00.00.10.1</t>
  </si>
  <si>
    <t>Материал немелованный картон 370 грамм, 220x230x40мм, формат А5</t>
  </si>
  <si>
    <t>17.23.12.30.00.00.00.70.1</t>
  </si>
  <si>
    <t>Стикеры</t>
  </si>
  <si>
    <t>с липким краем, для заметок</t>
  </si>
  <si>
    <t>22.29.25.00.00.00.16.10.1</t>
  </si>
  <si>
    <t>Линейка</t>
  </si>
  <si>
    <t xml:space="preserve">Линейка пластмассовая 16 см с многоцветным рисунком </t>
  </si>
  <si>
    <t>17.23.12.50.00.00.00.10.1</t>
  </si>
  <si>
    <t>формат А4, недатированный</t>
  </si>
  <si>
    <t>32.99.81.00.00.10.10.14.1</t>
  </si>
  <si>
    <t>Корректирующая ручка</t>
  </si>
  <si>
    <t>17.23.13.80.00.00.50.14.1</t>
  </si>
  <si>
    <t>Тетрадь</t>
  </si>
  <si>
    <t>20.52.10.00.00.00.09.01.1</t>
  </si>
  <si>
    <t>Клей</t>
  </si>
  <si>
    <t>Клей канцелярский - карандаш</t>
  </si>
  <si>
    <t>22.29.25.00.00.00.24.10.1</t>
  </si>
  <si>
    <t>Ножницы</t>
  </si>
  <si>
    <t>Ножницы с пластиковой ручкой, длина 10 см</t>
  </si>
  <si>
    <t>22.29.25.00.00.00.24.17.1</t>
  </si>
  <si>
    <t>Ножницы с пластиковой ручкой, длина 17 см</t>
  </si>
  <si>
    <t>32.99.61.00.00.00.11.01.1</t>
  </si>
  <si>
    <t>Набор акссесуаров</t>
  </si>
  <si>
    <t>визитница, брелок</t>
  </si>
  <si>
    <t>13.92.29.00.00.00.40.10.1</t>
  </si>
  <si>
    <t xml:space="preserve">Ветошь обтирочная, хлопчатобумажная, тканая. Обработанные отходы потребления текстильных материалов, выработанных их хлопчатобумажных или лубяных волокон </t>
  </si>
  <si>
    <t>13.92.29.00.00.00.30.10.1</t>
  </si>
  <si>
    <t>Тряпка для удаления пыли</t>
  </si>
  <si>
    <t>Тряпки тканые для удаления пыли</t>
  </si>
  <si>
    <t>20.41.31.00.00.10.10.10.1</t>
  </si>
  <si>
    <t>Мыло туалетное</t>
  </si>
  <si>
    <t>20.41.44.00.00.00.00.10.1</t>
  </si>
  <si>
    <t>Чистящее средство</t>
  </si>
  <si>
    <t>против ржавчины</t>
  </si>
  <si>
    <t>Накопитель</t>
  </si>
  <si>
    <t>32.99.61.00.00.00.30.10.1</t>
  </si>
  <si>
    <t>Программное обеспечение</t>
  </si>
  <si>
    <t>Программный  продукт для введения бухгалтерского учета</t>
  </si>
  <si>
    <t>32.99.61.00.00.00.30.30.1</t>
  </si>
  <si>
    <t>Программный продукт - система автоматизации документооборота</t>
  </si>
  <si>
    <t>Шкаф</t>
  </si>
  <si>
    <t>17.23.12.80.00.00.00.20.1</t>
  </si>
  <si>
    <t>Календарь</t>
  </si>
  <si>
    <t>настольный</t>
  </si>
  <si>
    <t>69.10.16.10.00.00.00</t>
  </si>
  <si>
    <t>Услуги нотариальные</t>
  </si>
  <si>
    <t>Услуги нотариальные, связанные с нотариальным оформлением (заверением) документов</t>
  </si>
  <si>
    <t>22.29.25.00.00.00.19.12.2</t>
  </si>
  <si>
    <t>Маркер</t>
  </si>
  <si>
    <t>Маркер пластиковый перманентный (нестираемый), тонкий наконечник 1мм</t>
  </si>
  <si>
    <t>61.20.41.10.00.00.00</t>
  </si>
  <si>
    <t>Услуги по доступу к Интернету</t>
  </si>
  <si>
    <t>Услуги по доступу к Интернету узкополосному по сетям беспроводным</t>
  </si>
  <si>
    <t>61.20.42.10.00.00.00</t>
  </si>
  <si>
    <t xml:space="preserve">Услуги по доступу к Интернету широкополосному по сетям беспроводным </t>
  </si>
  <si>
    <t>69.10.11.10.00.00.00</t>
  </si>
  <si>
    <t>Услуги юридические консультационные</t>
  </si>
  <si>
    <t>Услуги юридические консультационные  и услуги представительские, связанные с уголовным правом</t>
  </si>
  <si>
    <t>96.09.19.90.10.00.00</t>
  </si>
  <si>
    <t>Услуги представительские</t>
  </si>
  <si>
    <t>Услуги, связанные с представительскими расходами</t>
  </si>
  <si>
    <t>26.20.40.00.00.00.41.10.1</t>
  </si>
  <si>
    <t>32.99.16.00.00.00.12.90.1</t>
  </si>
  <si>
    <t>Штемпельная подушка</t>
  </si>
  <si>
    <t>Подушка   для печатей, штампов</t>
  </si>
  <si>
    <t>25.73.60.00.00.13.11.01.1</t>
  </si>
  <si>
    <t>Зажим</t>
  </si>
  <si>
    <t>25.73.60.00.00.13.11.02.1</t>
  </si>
  <si>
    <t>22.29.25.00.00.00.11.10.1</t>
  </si>
  <si>
    <t>Лоток</t>
  </si>
  <si>
    <t>Лоток для бумаг вертикальный из пластмассы</t>
  </si>
  <si>
    <t>22.29.25.00.00.00.11.30.1</t>
  </si>
  <si>
    <t>Лоток вертикально-горизонтальный трехсекционный</t>
  </si>
  <si>
    <t>25.73.60.00.00.14.10.01.1</t>
  </si>
  <si>
    <t>металлический зажим (прищепка) для фиксации или временного соединения</t>
  </si>
  <si>
    <t>85.59.13.31.00.00.00</t>
  </si>
  <si>
    <t>Услуги по внеплановым семинарам</t>
  </si>
  <si>
    <t>внеплановые семинары</t>
  </si>
  <si>
    <t>74.30.11.10.05.00.00</t>
  </si>
  <si>
    <t>Услуги по устному и письменному переводу</t>
  </si>
  <si>
    <t>53.10.11.30.12.00.00</t>
  </si>
  <si>
    <t>Услуги по подписке на периодические издания</t>
  </si>
  <si>
    <t>Услуги по подписке на газеты и журналы</t>
  </si>
  <si>
    <t>53.10.11.30.20.00.00</t>
  </si>
  <si>
    <t>Услуги по подписке на другие периодические издания</t>
  </si>
  <si>
    <t>53.10.11.30.10.00.00</t>
  </si>
  <si>
    <t>Услуги по подписке на газеты</t>
  </si>
  <si>
    <t>53.10.12.20.10.00.00</t>
  </si>
  <si>
    <t>Услуги почтовые внутри страны</t>
  </si>
  <si>
    <t>63.11.12.30.00.00.00</t>
  </si>
  <si>
    <t>Услуги по поддержке дизайна сайтов</t>
  </si>
  <si>
    <t>Услуги по внесению изменений в дизайн сайта в сторону улучшения его внешнего вида.</t>
  </si>
  <si>
    <t>66.21.10.00.00.00.01</t>
  </si>
  <si>
    <t>Услуги по оценке риска и ущерба</t>
  </si>
  <si>
    <t>94.12.10.12.00.00.00</t>
  </si>
  <si>
    <t>Услуги бухгалтерских ассоциаций</t>
  </si>
  <si>
    <t>33.14.19.18.00.00.00</t>
  </si>
  <si>
    <t>61.10.11.06.01.00.00</t>
  </si>
  <si>
    <t>Услуги телефонной связи</t>
  </si>
  <si>
    <t>Услуги фиксированной местной, междугородней, международной телефонной связи  - доступ и пользование</t>
  </si>
  <si>
    <t>61.10.12.01.02.00.00</t>
  </si>
  <si>
    <t>Услуги телефонные фиксированные</t>
  </si>
  <si>
    <t>Услуги телефонные фиксированные с функцией передачи текстовых телефонных сообщений</t>
  </si>
  <si>
    <t>61.10.20.03.00.00.00</t>
  </si>
  <si>
    <t>Услуги управления кабельными системами распределения</t>
  </si>
  <si>
    <t>Услуги управления кабельными системами распределения для передачи данных</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</si>
  <si>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</si>
  <si>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</si>
  <si>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</si>
  <si>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</si>
  <si>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</si>
  <si>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</si>
  <si>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17.23.13.80.00.00.10.12.1</t>
  </si>
  <si>
    <t>из мелованного картона, плотностью от 250 до 300 г/м2, формат А4</t>
  </si>
  <si>
    <t>17.23.13.10.00.00.00.03.1</t>
  </si>
  <si>
    <t>Журнал регистрации приходных и расходных кассовых документов</t>
  </si>
  <si>
    <t>70.22.30.40.00.00.00</t>
  </si>
  <si>
    <t>Услуги аудита информационной безопасности</t>
  </si>
  <si>
    <t>Аудит информационной безопасности</t>
  </si>
  <si>
    <t>17.23.13.35.00.00.00.01.1</t>
  </si>
  <si>
    <t>"учёта вагонов, поврежденных и отремонтированных промышленными предпритиями, ВУ-16 ""Управление стат. учета и отчетности"", формат А4 книжная, 100 листов"</t>
  </si>
  <si>
    <t>услуги оценки бизнеса</t>
  </si>
  <si>
    <t>Изготовление банера 3*6, монтаж-демонтаж, дизайн, широкоформатная печать, в кол-ве 4 шт</t>
  </si>
  <si>
    <t>Компьютер</t>
  </si>
  <si>
    <t>Многофункциональное устройство</t>
  </si>
  <si>
    <t>Программное обеспечение Office Home and Business 2013 32/64 RU Kazakhstan Only EM DVD No Skype</t>
  </si>
  <si>
    <t>Тонер картридж KX-FAT 411</t>
  </si>
  <si>
    <t>Фильтр сетевой</t>
  </si>
  <si>
    <t>Картридж 436 А оригинал, ресурс 1500</t>
  </si>
  <si>
    <t>Картридж 285 А оригинал, ресурс 1500</t>
  </si>
  <si>
    <t>Картридж 728 А оригинал, ресурс 1500</t>
  </si>
  <si>
    <t>Flash-накопитель 2.0 16 Gb накопитель внешний</t>
  </si>
  <si>
    <t>ГОСТ Р 52354-2005 СТ РК ИСО 9001-2001 белая двухслойная в рулона по 150+/- 1 м. ширина 90 мм., в упаковке 10 шт.</t>
  </si>
  <si>
    <t>Белые однослойные салфетки из 100% целлюлозы, отлично подходят для сервировки. Представлены в двух вариациях тиснения. Размер в развёрнутом виде - 24*24см, в сложенном - 12*12см. в пачке 100 штук.  в упаковке 10 шт</t>
  </si>
  <si>
    <t>трикотажные, пропитанные ПВХ, хлопчатобумажные,  ПХВ, ГОСТ 12.4.010-75-хлопок 100% с точетным покрытием армированная нить 48 гр.</t>
  </si>
  <si>
    <t>42х58 см; салфетка для пола, для поглощения большого количества воды и грязи. Состав - микроволокно 100%</t>
  </si>
  <si>
    <t>Стальные, витые, 12-зубые, деревянный черенок</t>
  </si>
  <si>
    <t>Лопата</t>
  </si>
  <si>
    <t>Лопата штыковая ,285*210 мм, 1,6 мм, ГОСТ: 19596-87</t>
  </si>
  <si>
    <t xml:space="preserve">Лампы светодиодные </t>
  </si>
  <si>
    <t>Энергосберегающая лампа 26 Ватт/840 E 27</t>
  </si>
  <si>
    <t>Метелки с черенком</t>
  </si>
  <si>
    <t>уп</t>
  </si>
  <si>
    <t>74.90.21.18.00.00.00</t>
  </si>
  <si>
    <t>Землеустроительные  и земельно-кадастровые работы</t>
  </si>
  <si>
    <t>45.20.24.20.00.00.00</t>
  </si>
  <si>
    <t>Работы по ремонту машин комплексные</t>
  </si>
  <si>
    <t>Комплекс работ по ремонту машин (приведение в исправность и замена запасных частей всех систем машины, послепродажный ремонт и обслуживание, и прочие работы по техническому обслуживанию )</t>
  </si>
  <si>
    <t>95.12.10.18.00.00.00</t>
  </si>
  <si>
    <t>45.20.24.12.00.00.00</t>
  </si>
  <si>
    <t>Услуги по диагностике автотранспорта специального или специализированного назначения</t>
  </si>
  <si>
    <t>45.20.30.10.10.00.00</t>
  </si>
  <si>
    <t>Услуги по мойке машин</t>
  </si>
  <si>
    <t>Комплекс услуг по мойке машин</t>
  </si>
  <si>
    <t>Краткая  характеристика (описание товаров, работ и услуг)</t>
  </si>
  <si>
    <t>73.11.11.10.00.00.00</t>
  </si>
  <si>
    <t>Услуги по созданию и размещению рекламы в средствах массовой информации</t>
  </si>
  <si>
    <t>62.02.30.45.00.00.00</t>
  </si>
  <si>
    <t>Услуги по сопровождению и технической поддержке информационной системы</t>
  </si>
  <si>
    <t>80.10.12.13.00.00.00</t>
  </si>
  <si>
    <t>Услуги по охране объектов производственных зданий</t>
  </si>
  <si>
    <t>Прокат костюмов</t>
  </si>
  <si>
    <t xml:space="preserve">Услуги по чистке ковров, ковровых дорожек и войлочных покрытий 
8-ми канатной юрты  
</t>
  </si>
  <si>
    <t xml:space="preserve">Точилка </t>
  </si>
  <si>
    <t>Цена планируемая для закупки без учета НДС</t>
  </si>
  <si>
    <t>Сумма планируемая для закупки без учета НДС</t>
  </si>
  <si>
    <t>Сумма планируемая для закупки с учетом НДС</t>
  </si>
  <si>
    <t>июнь</t>
  </si>
  <si>
    <t>Предоставления услуг хостинга</t>
  </si>
  <si>
    <t>Услуги по ведению системы реестров держателей ценных бумаг</t>
  </si>
  <si>
    <t>0</t>
  </si>
  <si>
    <t>в течении  3-ех  календарных дней, с момента заключения договора.</t>
  </si>
  <si>
    <t>Конверт почтовый А-5</t>
  </si>
  <si>
    <t>А-5 ,229*162, С5010 почтовый</t>
  </si>
  <si>
    <t>Журнал регистрации</t>
  </si>
  <si>
    <t xml:space="preserve">Журнал </t>
  </si>
  <si>
    <t>Автоматическая синяя Ручка гелевая для продолжительного надежного письма, выполнена из высококачественного пластика выдерживающего давление до 50 кг, металлический</t>
  </si>
  <si>
    <t>А4 (PVC прозрачные) 100 л.200 мкр.</t>
  </si>
  <si>
    <t>А-4,229*324 крафт</t>
  </si>
  <si>
    <t>А-6 , белый, 220*110</t>
  </si>
  <si>
    <t>76*76 блок ПЛ51</t>
  </si>
  <si>
    <t>80*80 белая в термопленке офис</t>
  </si>
  <si>
    <t>Входящих и исходящих документов, обложка картон А-4</t>
  </si>
  <si>
    <t>Обложка-картон, А-4, 96 листов</t>
  </si>
  <si>
    <t>Дырокол. Механизм полностью металлический, выдвижная линейка-ограничитель  со шкалой форматов. Фиксатор закрытого состояния рычажного типа, пробиваемые отверстия диаметором 5,5 мм., расстояние между отверстиями 80 мм. Пробивная способность до 16 листов средней плотности. Дырокол снабжен регулируемой линейкой для форматов А4,А5,А6.Есть съемный контейнер для сбора бумажных отходов;</t>
  </si>
  <si>
    <t>Дырокол. Механизм полностью металлический, выдвижная линейка-ограничитель хромированная со шкалой форматов. Фиксатор закрытого состояния рычажного типа, высококачественное полимерное покрытие станины и механизма рычага. Мягкая антискользящая накладка на ручке;  До 60 листов. Максимальная толщина пробиваемой бумаги-60 листов.Прбивает два отверстия диаметром 5,5 мм, растояние между отвесртиями 80мм. Линейка деления на форматы:А4,А6, А8 и 888.Контейнер для конфетти. Есть система блокировки в закрытом виде.Корпус выполнен из металла,прорезиненая вставка</t>
  </si>
  <si>
    <t>12 разрядный SDC888  XBK</t>
  </si>
  <si>
    <t xml:space="preserve">Скрепки канцелярские 28 мм, хромированные или с цветным полимерным покрытием. Упакованы в плотную картонную коробку по 100 шт. </t>
  </si>
  <si>
    <t>А-4 все цвета 105 мк</t>
  </si>
  <si>
    <t>Лоток для бумаг вертикальный из пластмассы;  1 секция, сборный, пластик черный формат А4, размер 72*260/256</t>
  </si>
  <si>
    <t>Лоток для бумаг горизонтальный широкий из пластмассы;  3 секционный CD-313, прозрачный пластик</t>
  </si>
  <si>
    <t>Маркеры перманентные в наборе; 4 цвета, в полиэтиленовой упаковке;                   Перманетный, скошенный наконечник 1-4, 6 мм (4 цвета)</t>
  </si>
  <si>
    <t>6 разрядный</t>
  </si>
  <si>
    <t>Пластик,9 л. черная</t>
  </si>
  <si>
    <t>Бумага немелованая</t>
  </si>
  <si>
    <t>210 мм*22 м iso 9001</t>
  </si>
  <si>
    <t>А3 плотность 80 г., 500 листов</t>
  </si>
  <si>
    <t>А4, плотность 80 г., 500 листов</t>
  </si>
  <si>
    <t xml:space="preserve">Скотч большой. Ширина намотки 60 мм, толщина не менее 80 мм, диаметр втулки не менее 280 мм, </t>
  </si>
  <si>
    <t>Бумага для заметок на липкой основе, в упаковке не менее 100 листов, рамер 45*12 ММ. ассортимент ярких неоновых цветов не менее 5</t>
  </si>
  <si>
    <t>Органайзер 14 предметов</t>
  </si>
  <si>
    <t>Клей карандаш  с указателем сильной атгезии, в соответствии со стандартом ASTM D 4236, сортифицированный по системе 36 гр.</t>
  </si>
  <si>
    <t>Корректирующая жидкость Retype с кисточкой во флаконе 20 мл на спиртовой основе не токсичная, кисточка выполнена из натурального материала.</t>
  </si>
  <si>
    <t>Линейка пластмассовая 40 см, ширина 42 мм, прозрачная, цветная, европодвес</t>
  </si>
  <si>
    <t>Точилка металлическая с одним отверстием</t>
  </si>
  <si>
    <t>210 мм., нержавеющая сталь</t>
  </si>
  <si>
    <t>16 мм , нержавеющая сталь с пластмассовой ручкой</t>
  </si>
  <si>
    <t>3х ряд 120 шт</t>
  </si>
  <si>
    <t>Карандаш чернографитный, выполнен из высококачественной прокрашенной в массе древесины, безупречно отполированный с многослойным прокрасом, грифель имеет высокую степень прочности, не ломается и не крошитсяч/гр. 905</t>
  </si>
  <si>
    <t xml:space="preserve"> В  обложке из плотного картона 96 листов,белизна бумаги не менее 97 %, разлиновка в клеточку</t>
  </si>
  <si>
    <t>общая, 96 листов</t>
  </si>
  <si>
    <t>общая,12 листов</t>
  </si>
  <si>
    <t>Ежедневник</t>
  </si>
  <si>
    <t>Нумератор ленточн.6 разр. 3мм.</t>
  </si>
  <si>
    <t>Скоросшиватель</t>
  </si>
  <si>
    <t>Календарь перекидной 2015 год, обложка из винилискожи высокого качества с тиснением, бумага белизной не менее 98%, размеры 145*210мм. Обширные справочные материалы не менее 7 листов, в конце площадь для заметок и записной книжки 15 листов. Листы с</t>
  </si>
  <si>
    <t>ноябрь</t>
  </si>
  <si>
    <t xml:space="preserve">• МФУ MF4730; Компактное монохромное лазерное МФУ: печать, копирование и сканирование 
• устройство автоматической подачи документов на 35 листов 
</t>
  </si>
  <si>
    <t>Anti-Virus 2015 STAN and Caucasus Edition. 2Dt 1 year Base Retail Pack</t>
  </si>
  <si>
    <t>64.19.14.50.30.00.00</t>
  </si>
  <si>
    <t>81.10.10.10.01.00.00</t>
  </si>
  <si>
    <t>Услуги по комплексному обслуживанию объектов</t>
  </si>
  <si>
    <t>Комплексное обслуживание объектов ;общая уборка интерьера, вывоз мусора, услуги прачечной, услуги почты, обслуживание систем коммуникаций&amp;#40;тепло-, водо-, энергоснабжения,системы кондиционирования и вентиляции&amp;#41;&amp;#41;</t>
  </si>
  <si>
    <t>36.00.40.12.00.00.00</t>
  </si>
  <si>
    <t>Услуги по доставке бутилированной воды питьевой</t>
  </si>
  <si>
    <t>22.29.25.00.00.00.40.17.1</t>
  </si>
  <si>
    <t>Пружина для переплета</t>
  </si>
  <si>
    <t>Файл для металлического шкафа;                       Подвесные файлы картонные</t>
  </si>
  <si>
    <t>22.29.25.00.00.00.27.10.1</t>
  </si>
  <si>
    <t>Файл - вкладыш</t>
  </si>
  <si>
    <t>с перфорацией для документов, размер 235*305мм</t>
  </si>
  <si>
    <t>22.19.73.00.00.00.30.10.1</t>
  </si>
  <si>
    <t>Ластик</t>
  </si>
  <si>
    <t>Приспособление для стирания написанного (мягкий)</t>
  </si>
  <si>
    <t>22.29.25.00.00.00.13.10.1</t>
  </si>
  <si>
    <t>Органайзер</t>
  </si>
  <si>
    <t>Органайзер пластиковый настольный круглый, до 10 предметов</t>
  </si>
  <si>
    <t>17.12.20.10.00.00.00.20.1</t>
  </si>
  <si>
    <t>Бумага для изготовления  туалетной или гигиенической</t>
  </si>
  <si>
    <t>цвет натуральный, однослойный, длина 525 м, высота рулона 15 см, размер листа – 11,5 x 9,5 см</t>
  </si>
  <si>
    <t>Полотенце бумажное; ГОСТ Р 52354-2005 СТ РК ИСО 9001-2001 белая двухслойная в рулона по 150+/- 1 м. ширина 90 мм.</t>
  </si>
  <si>
    <t>17.12.20.20.00.00.00.10.1</t>
  </si>
  <si>
    <t>Бумага для изготовления полотенец или салфеток бумажных</t>
  </si>
  <si>
    <t>14.12.30.10.01.01.01.11.1</t>
  </si>
  <si>
    <t>трикотажные с полимерным, морозостойким покрытием, технические, маслобензостойкие, для защиты рук</t>
  </si>
  <si>
    <t>Салфетка</t>
  </si>
  <si>
    <t>13.92.29.00.00.00.50.30.1</t>
  </si>
  <si>
    <t>Салфетки технические, бесшовные, из вафельного полотна</t>
  </si>
  <si>
    <t>20.41.32.00.00.00.40.31.1</t>
  </si>
  <si>
    <t>Средство для мытья ковровых изделий</t>
  </si>
  <si>
    <t>жидкость для чистки ковровых изделий</t>
  </si>
  <si>
    <t>20.41.32.00.00.00.60.10.2</t>
  </si>
  <si>
    <t>Средство для чистки мебели</t>
  </si>
  <si>
    <t>гелеобразное, для чистки и мойки мебели</t>
  </si>
  <si>
    <t>20.41.41.00.00.00.10.10.1</t>
  </si>
  <si>
    <t>освежители воздуха и арома-средства, для  устранения неприятного запаха в помещениях (комната, ванна, туалеты)</t>
  </si>
  <si>
    <t>25.73.10.00.00.15.11.10.1</t>
  </si>
  <si>
    <t>Грабля</t>
  </si>
  <si>
    <t>разбивания комьев уже разрыхлённой почвы, очистки последней от выкопанных корней сорных трав, лёгкого разрыхления последней между рядами растений</t>
  </si>
  <si>
    <t>25.73.10.00.00.10.10.17.1</t>
  </si>
  <si>
    <t>Лопаты совковые песочные</t>
  </si>
  <si>
    <t>27.40.21.00.00.10.25.10.1</t>
  </si>
  <si>
    <t>32.91.11.00.00.00.12.10.1</t>
  </si>
  <si>
    <t>Метла</t>
  </si>
  <si>
    <t>Из материалов растительного происхождения</t>
  </si>
  <si>
    <t>26.20.18.00.03.12.11.10.1</t>
  </si>
  <si>
    <t xml:space="preserve">Копир. Представляет собой полноценный копировальный аппарат с дополнительными функциями печати (обеспечивается встроенной интерфейсной печатной платой). Дополнительно могут быть автоподатчик оригиналов, разделительные лотки, финишеры, дыроколы, фальцовщики и т.д. в зависимости от модели. </t>
  </si>
  <si>
    <t>Светильник</t>
  </si>
  <si>
    <t>Всего:</t>
  </si>
  <si>
    <t>Итого по товарам:</t>
  </si>
  <si>
    <t>Итого по услугам:</t>
  </si>
  <si>
    <t>Итого по работам:</t>
  </si>
  <si>
    <t>1Р</t>
  </si>
  <si>
    <t>2Р</t>
  </si>
  <si>
    <t>6Р</t>
  </si>
  <si>
    <t>7Р</t>
  </si>
  <si>
    <t>8Р</t>
  </si>
  <si>
    <t>9Р</t>
  </si>
  <si>
    <t>11Р</t>
  </si>
  <si>
    <t>12Р</t>
  </si>
  <si>
    <t>13Р</t>
  </si>
  <si>
    <t>14Р</t>
  </si>
  <si>
    <t>15Р</t>
  </si>
  <si>
    <t>16Р</t>
  </si>
  <si>
    <t>17Р</t>
  </si>
  <si>
    <t>18Р</t>
  </si>
  <si>
    <t>19Р</t>
  </si>
  <si>
    <t>20Р</t>
  </si>
  <si>
    <t>21Р</t>
  </si>
  <si>
    <t>22Р</t>
  </si>
  <si>
    <t>23Р</t>
  </si>
  <si>
    <t>24Р</t>
  </si>
  <si>
    <t>25Р</t>
  </si>
  <si>
    <t>1У</t>
  </si>
  <si>
    <t>2У</t>
  </si>
  <si>
    <t>7У</t>
  </si>
  <si>
    <t>8У</t>
  </si>
  <si>
    <t>9У</t>
  </si>
  <si>
    <t>10У</t>
  </si>
  <si>
    <t>11У</t>
  </si>
  <si>
    <t>12У</t>
  </si>
  <si>
    <t>13У</t>
  </si>
  <si>
    <t>14У</t>
  </si>
  <si>
    <t>15У</t>
  </si>
  <si>
    <t>17У</t>
  </si>
  <si>
    <t>18У</t>
  </si>
  <si>
    <t>19У</t>
  </si>
  <si>
    <t>20У</t>
  </si>
  <si>
    <t>21У</t>
  </si>
  <si>
    <t>28У</t>
  </si>
  <si>
    <t>35У</t>
  </si>
  <si>
    <t>36У</t>
  </si>
  <si>
    <t>40У</t>
  </si>
  <si>
    <t>41У</t>
  </si>
  <si>
    <t>45У</t>
  </si>
  <si>
    <t>46У</t>
  </si>
  <si>
    <t>47У</t>
  </si>
  <si>
    <t>48У</t>
  </si>
  <si>
    <t>49У</t>
  </si>
  <si>
    <t>1Т</t>
  </si>
  <si>
    <t>2Т</t>
  </si>
  <si>
    <t>11Т</t>
  </si>
  <si>
    <t>12Т</t>
  </si>
  <si>
    <t>13Т</t>
  </si>
  <si>
    <t>14Т</t>
  </si>
  <si>
    <t>15Т</t>
  </si>
  <si>
    <t>16Т</t>
  </si>
  <si>
    <t>17Т</t>
  </si>
  <si>
    <t>18Т</t>
  </si>
  <si>
    <t>19Т</t>
  </si>
  <si>
    <t>20Т</t>
  </si>
  <si>
    <t>21Т</t>
  </si>
  <si>
    <t>22Т</t>
  </si>
  <si>
    <t>23Т</t>
  </si>
  <si>
    <t>24Т</t>
  </si>
  <si>
    <t>25Т</t>
  </si>
  <si>
    <t>26Т</t>
  </si>
  <si>
    <t>27Т</t>
  </si>
  <si>
    <t>28Т</t>
  </si>
  <si>
    <t>29Т</t>
  </si>
  <si>
    <t>30Т</t>
  </si>
  <si>
    <t>31Т</t>
  </si>
  <si>
    <t>35Т</t>
  </si>
  <si>
    <t>36Т</t>
  </si>
  <si>
    <t>37Т</t>
  </si>
  <si>
    <t>38Т</t>
  </si>
  <si>
    <t>39Т</t>
  </si>
  <si>
    <t>40Т</t>
  </si>
  <si>
    <t>41Т</t>
  </si>
  <si>
    <t>42Т</t>
  </si>
  <si>
    <t>43Т</t>
  </si>
  <si>
    <t>44Т</t>
  </si>
  <si>
    <t>46Т</t>
  </si>
  <si>
    <t>48Т</t>
  </si>
  <si>
    <t>49Т</t>
  </si>
  <si>
    <t>50Т</t>
  </si>
  <si>
    <t>51Т</t>
  </si>
  <si>
    <t>52Т</t>
  </si>
  <si>
    <t>53Т</t>
  </si>
  <si>
    <t>54Т</t>
  </si>
  <si>
    <t>55Т</t>
  </si>
  <si>
    <t>56Т</t>
  </si>
  <si>
    <t>57Т</t>
  </si>
  <si>
    <t>58Т</t>
  </si>
  <si>
    <t>59Т</t>
  </si>
  <si>
    <t>60Т</t>
  </si>
  <si>
    <t>61Т</t>
  </si>
  <si>
    <t>62Т</t>
  </si>
  <si>
    <t>63Т</t>
  </si>
  <si>
    <t>64Т</t>
  </si>
  <si>
    <t>65Т</t>
  </si>
  <si>
    <t>66Т</t>
  </si>
  <si>
    <t>74Т</t>
  </si>
  <si>
    <t>75Т</t>
  </si>
  <si>
    <t>77Т</t>
  </si>
  <si>
    <t>78Т</t>
  </si>
  <si>
    <t>79Т</t>
  </si>
  <si>
    <t>80Т</t>
  </si>
  <si>
    <t>82Т</t>
  </si>
  <si>
    <t>83Т</t>
  </si>
  <si>
    <t>84Т</t>
  </si>
  <si>
    <t>85Т</t>
  </si>
  <si>
    <t>86Т</t>
  </si>
  <si>
    <t>91Т</t>
  </si>
  <si>
    <t>110Т</t>
  </si>
  <si>
    <t>111Т</t>
  </si>
  <si>
    <t>112Т</t>
  </si>
  <si>
    <t>113Т</t>
  </si>
  <si>
    <t>114Т</t>
  </si>
  <si>
    <t>115Т</t>
  </si>
  <si>
    <t>124Т</t>
  </si>
  <si>
    <t>132Т</t>
  </si>
  <si>
    <t>134Т</t>
  </si>
  <si>
    <t>133Т</t>
  </si>
  <si>
    <t>Исполнитель: Алимханова Ж.Н.</t>
  </si>
  <si>
    <t>Начальник ОЭ Таныраева А.А.</t>
  </si>
  <si>
    <t>ТО включающее осмотр, диагностику узлов и отдельных частей оборудования, очистку деталей,смазку и регулировку  основных узлов КМО (со стоимостью запасных частей) Canon 2016,2018</t>
  </si>
  <si>
    <t>Пачка</t>
  </si>
  <si>
    <t xml:space="preserve">Бензин АИ-92 по талонной системе  </t>
  </si>
  <si>
    <t xml:space="preserve">Закуп ГСМ по карточной системе </t>
  </si>
  <si>
    <t>22.11.17.00.11.12.11.07.1</t>
  </si>
  <si>
    <t>Автошина</t>
  </si>
  <si>
    <t>29.32.30.00.10.00.01.06.1</t>
  </si>
  <si>
    <t>Диск колеса</t>
  </si>
  <si>
    <t xml:space="preserve">из прочих материалов, правый, для легковых автомобилей </t>
  </si>
  <si>
    <t>31.00.13.00.00.01.08.02.1</t>
  </si>
  <si>
    <t>Кресло</t>
  </si>
  <si>
    <t>31.00.13.00.00.01.08.23.1</t>
  </si>
  <si>
    <t>пластиковая,         20 мм</t>
  </si>
  <si>
    <t xml:space="preserve"> в  течении 15 календарных дней с моменты заявки заказчика</t>
  </si>
  <si>
    <t>г. Усть-Каменогорск,ул. Белинского,36</t>
  </si>
  <si>
    <t>до 31.12.2016 г.</t>
  </si>
  <si>
    <t>Технический осмотр транспортных средств (на 4 автомобиля)</t>
  </si>
  <si>
    <t>Запасные части для автомобиля</t>
  </si>
  <si>
    <t>по адресу: ВКО, г. Усть-Каменогорск, пр. Карла Маркса,17,17/1</t>
  </si>
  <si>
    <t>Работы по изготовлению идентификационных документов на земельный участок под строительство под строительство объектов</t>
  </si>
  <si>
    <t xml:space="preserve">по адресу: ВКО, 
г. Усть-Каменогорск, пр.Карла Маркса, 17 кв.33,40,62,63;
</t>
  </si>
  <si>
    <t xml:space="preserve">по адресу: ВКО, г. Усть-Каменогорск </t>
  </si>
  <si>
    <t>г. Усть-Каменогорск,    ул. Белинского,36</t>
  </si>
  <si>
    <t>в течение года 31.12.2016 г</t>
  </si>
  <si>
    <t xml:space="preserve">Услуги по охране служебного здания </t>
  </si>
  <si>
    <t xml:space="preserve">Объект областной коммунальной собственности – Административное здание с прилегающим земельным участком, хозяйственными постройками и гаражами, расположенный по адресу ВКО, г. Усть-Каменогорск, Белинского 36.
  Характеристика и состав объекта:
• Административное здание с прилегающим земельным участком, хозяйственными постройками и гаражами;
• Количество пост/часов на 2016 г. – 8784;
</t>
  </si>
  <si>
    <t xml:space="preserve">Услуги по охране зон развития бизнеса </t>
  </si>
  <si>
    <t xml:space="preserve">Объект областной коммунальной собственности - «Индустриальная зона развития бизнеса "Өркен-КШТ" расположенный по адресу ВКО, г. Усть-Каменогорск, Левый берег, Самарское шоссе;
Характеристика и состав объекта:
1) Промышленная площадка с общей площадью 33,5 Га;
2) Количество пост/часов на 2016 г – 8784;
3) Силовой распределительный пункт, мощностью 0,7 МВт;
4) Ограждение;
5) Нулевой уровень административного здания.
</t>
  </si>
  <si>
    <t xml:space="preserve">Объект областной коммунальной собственности - «Индустриальная зона развития Объект областной коммунальной собственности - «Индустриальная зона развития бизнеса, по ул. Машиностроителей» расположенный по адресу г. Усть-Каменогорск, ул. Машиностроителей
Характеристика и состав объекта:
1) Промышленная площадка с общей площадью 26,6 Га:
2) Количество пост/часов на 2016 г – 8784;
3) Железнодорожный тупик протяжённостью 140 метров;
4) Опоры ЛЭП и силовой распределительный пункт, мощностью 2 МВт;
5) Подъездные и внутриобъектные автомобильные дороги;
6) Насосная подстанция;
7) Повысительная тепловая станция;
8) Оградительное сооружение;
9) Инженерные сети;
</t>
  </si>
  <si>
    <t>Повышение квалификации на тему "Новое трудовое законодательство в РК и кадровое делопроизводство" в кол-ве 1 человек</t>
  </si>
  <si>
    <t xml:space="preserve">Информационно-правовое обеспечение "Закон"и абонентское обслуживание  базы данных «Закон» на 2016 г.  </t>
  </si>
  <si>
    <t>Услуги по переводу презентационного материала  на иностраные языки</t>
  </si>
  <si>
    <t>Размещение обьявлений в периодических изданиях республиканского значения</t>
  </si>
  <si>
    <t>Размещение обьявлений в периодических изданиях областного значения</t>
  </si>
  <si>
    <t xml:space="preserve"> в  течении 30 календарных дней с моменты заявки заказчика</t>
  </si>
  <si>
    <t>в течении 10 рабочих дней с момента предоставления исходных данных Заказчика и внесения предоплаты в размере 50% от суммы Договора</t>
  </si>
  <si>
    <t>содержание основных средств и обеспечение инфраструктурой индустриальных зон: Вода, канализация, отопление, электроэнергия, вывоз ТБО</t>
  </si>
  <si>
    <t>Вода "Нежная" 19,8л, бутыль п/эт 189 шт</t>
  </si>
  <si>
    <t>по адресу: г. Усть-Каменогорск, ул. Белинского,36</t>
  </si>
  <si>
    <t>Услуги  по водоснабжению и водоотведению</t>
  </si>
  <si>
    <t>Услуги  по поставке электроэнергии</t>
  </si>
  <si>
    <t>Услуги  по поставке тепловой энергии и горячей воды</t>
  </si>
  <si>
    <t>Услуги  по вывозу отходов класса "А"</t>
  </si>
  <si>
    <t>Папка плас+D10:D21тиковая лицевая обложка прозрачная, крепление металлическое</t>
  </si>
  <si>
    <t>Ручка шариковая для продолжительного надежного письма, выполнена из высококачественного пластика, выдерживающего давление до 50 кг, металлический наконечник, рифление в местах захвата, цвет синий</t>
  </si>
  <si>
    <t>Ручка пластиковая шариковая</t>
  </si>
  <si>
    <t>Плотный, А-4, с перфорацией для документов; Вкладыш с перфорацией 100 мкр</t>
  </si>
  <si>
    <t>24/6 пластиковый корпус,  до 15 листов Степлер усиленный с поворотной платформой с контейнером для загрузки не менее 20 скоб, присутствие механизма отодвигания прижимной каретки при загрузке</t>
  </si>
  <si>
    <t>10 пластиковый корпус , до 10 листов Степлер усиленный с поворотной платформой с контейнером для загрузки не менее 20 скоб, присутствие механизма отодвигания прижимной каретки при загрузке</t>
  </si>
  <si>
    <t>24/6  металлический корпус  23/15, 15 мм,  до 120 листов. Степлер усиленный с поворотной платформой с контейнером для загрузки не менее 120 скоб, присутствие механизма отодвигания прижимной каретки при загрузке</t>
  </si>
  <si>
    <t>Размеры разные от 7,5 до 55 пластиковые, до 440 листов</t>
  </si>
  <si>
    <t xml:space="preserve">90*90 500 л. </t>
  </si>
  <si>
    <t xml:space="preserve">с липким слоем, 50*75 мм. 100 л., зеленая </t>
  </si>
  <si>
    <t xml:space="preserve">50*75 500 л. </t>
  </si>
  <si>
    <t xml:space="preserve">50*50 250 л. </t>
  </si>
  <si>
    <t>с липким слоем, 50*75 мм. 100 л., 5 цветов</t>
  </si>
  <si>
    <t xml:space="preserve">8*8*8 черном пласт бокс  ПВ23. </t>
  </si>
  <si>
    <t>без  колпачка, размер 25 мм</t>
  </si>
  <si>
    <t>без  колпачка, размер 32 мм</t>
  </si>
  <si>
    <t>без  колпачка, размер 41 мм</t>
  </si>
  <si>
    <t>Лоток для бумаг вертикальный из пластмассы; 3 секционный, широкий  вертикальный модуль с внутренней шириной до 205 мм и съемными разделителями</t>
  </si>
  <si>
    <t>Изготовлена из пластика толщиной 0,7 мм А4 SM 30A пластик</t>
  </si>
  <si>
    <t>5 литровое, ГОСТ 28546-91 (2002), ароматизированное</t>
  </si>
  <si>
    <t>Канистра</t>
  </si>
  <si>
    <t>Пластиковый флакон-1л.; Состав:Средство представляет собой оптимизированную смесь ПАВ,восков,силиконовых эмульсий. Непрозрачная эмульсия. Нейтральное,жидкое,экологически чистое, высокоэффективное средство нового поколения.</t>
  </si>
  <si>
    <t>Флакон – 450 гр. Концентрированное средство для чистки и антимольной обработки ковров. Эффективно очищает сильно загрязненные поверхности (ковры, обивку мягкой мебели, салон автомобиля), освежает краски..</t>
  </si>
  <si>
    <t>Картридж 12 А</t>
  </si>
  <si>
    <t>Картридж 12 А оригинал, ресурс 1500</t>
  </si>
  <si>
    <t xml:space="preserve">                                             Металический шкаф с замком  Предназначен для хранения архивов, офисной доукментации</t>
  </si>
  <si>
    <t>25.99.21.00.00.10.11.10.1</t>
  </si>
  <si>
    <t>Металлический файловый, для хранения документов</t>
  </si>
  <si>
    <t>25.99.21.00.00.11.10.10.1</t>
  </si>
  <si>
    <t>Сейф</t>
  </si>
  <si>
    <t>Работы по разработке проекта земельного участка с кадастровым номером 05-085-096-1640 на два самостоятельных и расчету долей собственников в объекте кондоминиума</t>
  </si>
  <si>
    <t>по адресу: ВКО, г. Усть-Каменогорск, пр. Карла Маркса,17</t>
  </si>
  <si>
    <t>3Р</t>
  </si>
  <si>
    <t>4Р</t>
  </si>
  <si>
    <t>10Р</t>
  </si>
  <si>
    <t>26Р</t>
  </si>
  <si>
    <t>27Р</t>
  </si>
  <si>
    <t>28Р</t>
  </si>
  <si>
    <t>29Р</t>
  </si>
  <si>
    <t>30Р</t>
  </si>
  <si>
    <t>31Р</t>
  </si>
  <si>
    <t>43.29.19.10.15.00.00</t>
  </si>
  <si>
    <t>Работы эксплуатационные  по обслуживанию и содержанию инженерных сетей общего пользования</t>
  </si>
  <si>
    <t>35.30.12.10.00.00.00</t>
  </si>
  <si>
    <t>Услуги по горячему водоснабжению с использованием систем централизованного горячего водоснабжения</t>
  </si>
  <si>
    <t>36.00.20.13.00.00.00</t>
  </si>
  <si>
    <t>Услуги по водоснабжению и водоотведению</t>
  </si>
  <si>
    <t>38.11.69.10.00.00.00</t>
  </si>
  <si>
    <t>Услуги по вывозу твердо-бытовых отходов</t>
  </si>
  <si>
    <t>84.12.13.13.10.10.10</t>
  </si>
  <si>
    <t>Услуги по подключению/отключению электроэнергии</t>
  </si>
  <si>
    <t>18.12.19.24.00.00.00</t>
  </si>
  <si>
    <t>Услуги полиграфические</t>
  </si>
  <si>
    <t>Услуги полиграфические по изготовлению и печатанию полиграфической продукции</t>
  </si>
  <si>
    <t>26.20.16.06.12.12.11.10.1</t>
  </si>
  <si>
    <t>26.20.17.00.01.12.14.11.1</t>
  </si>
  <si>
    <t>28.25.12.00.00.00.16.13.1</t>
  </si>
  <si>
    <t>кондиционер бытовой автономный</t>
  </si>
  <si>
    <t>кондиционер бытовой автономный с холодопроизводительностью 2240 Вт</t>
  </si>
  <si>
    <t>3У</t>
  </si>
  <si>
    <t>4У</t>
  </si>
  <si>
    <t>5У</t>
  </si>
  <si>
    <t>6У</t>
  </si>
  <si>
    <t>16У</t>
  </si>
  <si>
    <t>22У</t>
  </si>
  <si>
    <t>23У</t>
  </si>
  <si>
    <t>24У</t>
  </si>
  <si>
    <t>25У</t>
  </si>
  <si>
    <t>26У</t>
  </si>
  <si>
    <t>27У</t>
  </si>
  <si>
    <t>29У</t>
  </si>
  <si>
    <t>30У</t>
  </si>
  <si>
    <t>31У</t>
  </si>
  <si>
    <t>32У</t>
  </si>
  <si>
    <t>33У</t>
  </si>
  <si>
    <t>34У</t>
  </si>
  <si>
    <t>37У</t>
  </si>
  <si>
    <t>38У</t>
  </si>
  <si>
    <t>42У</t>
  </si>
  <si>
    <t>43У</t>
  </si>
  <si>
    <t>50У</t>
  </si>
  <si>
    <t>51У</t>
  </si>
  <si>
    <t>3Т</t>
  </si>
  <si>
    <t>4Т</t>
  </si>
  <si>
    <t>5Т</t>
  </si>
  <si>
    <t>6Т</t>
  </si>
  <si>
    <t>7Т</t>
  </si>
  <si>
    <t>8Т</t>
  </si>
  <si>
    <t>9Т</t>
  </si>
  <si>
    <t>10Т</t>
  </si>
  <si>
    <t>32Т</t>
  </si>
  <si>
    <t>33Т</t>
  </si>
  <si>
    <t>34Т</t>
  </si>
  <si>
    <t>45Т</t>
  </si>
  <si>
    <t>47Т</t>
  </si>
  <si>
    <t>76Т</t>
  </si>
  <si>
    <t>81Т</t>
  </si>
  <si>
    <t>89Т</t>
  </si>
  <si>
    <t>90Т</t>
  </si>
  <si>
    <t>Работы по разработке финансового и экономического раздела   технико-экономического обоснования</t>
  </si>
  <si>
    <t>по проекту «Строительство бройлерной птицефабрики производительностью на 30 тысяч тонн мяса в год в Урджарском районе ВКО»</t>
  </si>
  <si>
    <t xml:space="preserve">Абонентское обслуживание, ИС </t>
  </si>
  <si>
    <t>52У</t>
  </si>
  <si>
    <t>92Т</t>
  </si>
  <si>
    <t>93Т</t>
  </si>
  <si>
    <t>94Т</t>
  </si>
  <si>
    <t>95Т</t>
  </si>
  <si>
    <t>96Т</t>
  </si>
  <si>
    <t>97Т</t>
  </si>
  <si>
    <t>98Т</t>
  </si>
  <si>
    <t>99Т</t>
  </si>
  <si>
    <t>100Т</t>
  </si>
  <si>
    <t>101Т</t>
  </si>
  <si>
    <t>102Т</t>
  </si>
  <si>
    <t>103Т</t>
  </si>
  <si>
    <t>104Т</t>
  </si>
  <si>
    <t>105Т</t>
  </si>
  <si>
    <t>106Т</t>
  </si>
  <si>
    <t>107Т</t>
  </si>
  <si>
    <t>108Т</t>
  </si>
  <si>
    <t>109Т</t>
  </si>
  <si>
    <t>116Т</t>
  </si>
  <si>
    <t>120Т</t>
  </si>
  <si>
    <t>121Т</t>
  </si>
  <si>
    <t>122Т</t>
  </si>
  <si>
    <t>123Т</t>
  </si>
  <si>
    <t>125Т</t>
  </si>
  <si>
    <t>126Т</t>
  </si>
  <si>
    <t>127Т</t>
  </si>
  <si>
    <t>128Т</t>
  </si>
  <si>
    <t>129Т</t>
  </si>
  <si>
    <t>130Т</t>
  </si>
  <si>
    <t>131Т</t>
  </si>
  <si>
    <t>Работы по подготовке документов по выбору земельного участка для его отвода под проектирование и строительство 54-х квартирного жилого дома</t>
  </si>
  <si>
    <t>по адресу: ВКО, г. Семей, ул.Утепбаева, ул.Театральная, мкр. 15-18/1</t>
  </si>
  <si>
    <t xml:space="preserve">Работы по выполнению государственного технического обследования объектов недвижимости
</t>
  </si>
  <si>
    <t xml:space="preserve">Работы по изготовлению технических паспортов на дома </t>
  </si>
  <si>
    <t>Услуги по разработке, изготовлению, подготовке набора, печатанию  календарей  и прочей офисной печатной продукции, в том числе имиджевой</t>
  </si>
  <si>
    <t>по адресу: ВКО, г. Семей, между домами по ул.Карменова,34А и 34Б</t>
  </si>
  <si>
    <t>ТО картриджа, удаление остатков отработанного тонера, заправка новым тонером - Q 2612A, 728А,436 А, 285А,725А</t>
  </si>
  <si>
    <t>Заправка картриджа цветного  с заменой чипа</t>
  </si>
  <si>
    <t>Замена термопленки</t>
  </si>
  <si>
    <t>Замена печатающего (селенового) вала</t>
  </si>
  <si>
    <t>Ремонт копировального аппарата</t>
  </si>
  <si>
    <t>Ремонт цифровой мини АТС</t>
  </si>
  <si>
    <t>Ремонт ноутбука</t>
  </si>
  <si>
    <t>Диагностика выявление неисправности и производство компонентного свойства</t>
  </si>
  <si>
    <t xml:space="preserve">Ремонт многофункционального устройства </t>
  </si>
  <si>
    <t>ТО включающее осмотр, диагностику узлов и отдельных частей оборудования, очистку деталей,смазку и регулировку  основных узлов КМО (со стоимостью запасных частей) НР Laserjet М1319</t>
  </si>
  <si>
    <t>Ремонт многофункционального устройства</t>
  </si>
  <si>
    <t>ТО включающее осмотр, диагностику узлов и отдельных частей оборудования, очистку деталей,смазку и регулировку  основных узлов КМО (со стоимостью запасных частей) НР Laserjet М1212</t>
  </si>
  <si>
    <t>Ремонт принтера</t>
  </si>
  <si>
    <t>Ремонт коприровального аппарата</t>
  </si>
  <si>
    <t>Диагностика</t>
  </si>
  <si>
    <t>Комлпексная диагностика устройства с описанием его технического состояния</t>
  </si>
  <si>
    <t>Диагностика с составлением акта технического состояния</t>
  </si>
  <si>
    <t>Техническое обслуживание принтера</t>
  </si>
  <si>
    <t>Утилизация оборудования</t>
  </si>
  <si>
    <t>Передача списанного оборудования заказчика на предприятие утилизатор и выдача пакета документов о проведении утилизации весом до 100 кг</t>
  </si>
  <si>
    <t>сентябрь</t>
  </si>
  <si>
    <t>32Р</t>
  </si>
  <si>
    <t>33Р</t>
  </si>
  <si>
    <t>34Р</t>
  </si>
  <si>
    <t>35Р</t>
  </si>
  <si>
    <t>36Р</t>
  </si>
  <si>
    <t>37Р</t>
  </si>
  <si>
    <t>38Р</t>
  </si>
  <si>
    <t>39Р</t>
  </si>
  <si>
    <t>Изготовление рекламных буклетов, формат А4, дизайн, глянцевая, плотность 130 гр.  в кол-ве 3560 шт.</t>
  </si>
  <si>
    <t>Изготовление имиджевых папок (папки тонкие с логотипом), клише одноразовое, формат А4, А3, глянцевая, плотность 250 гр. в кол-ве 100 шт.</t>
  </si>
  <si>
    <t>Изготовление презентационных альбомов, формат А4, переплет двухсторонний, с пружиной, в кол-ве 60 шт.</t>
  </si>
  <si>
    <t>Изготовление открыток на меллованной бумаге с   оформлением в корпоративном стиле (калька, декоративные элементы), формат А4 в кол-ве 20 шт.</t>
  </si>
  <si>
    <t>Изготовление открыток на бумаге серебро, с   оформлением в корпоративном стиле, формат А4 + конверт (печать логотипа), в кол-ве 200 шт.</t>
  </si>
  <si>
    <t>Изготовление ролапа (стенда) размер 170*90 см, с разработкой дизайна в кол-ве 10 шт.</t>
  </si>
  <si>
    <t>Изготовление визиток двухсторонних, в кол-ве 1000 шт.</t>
  </si>
  <si>
    <t>Изготовление визиток односторонних, в кол-ве 1000 шт.</t>
  </si>
  <si>
    <t>Изготовление, разработка стенда с кармашками для буклетов, в кол-ве 1 шт.</t>
  </si>
  <si>
    <t>Кресло руководителя</t>
  </si>
  <si>
    <t>Регулировка высоты, механизм качания с возможностью фиксации кресла в рабочем положении, материал – кожа, цвет-черный, 66-53-114</t>
  </si>
  <si>
    <t>Конференц-кресло</t>
  </si>
  <si>
    <t xml:space="preserve">Металлический каркас, подлокотники с деревянными накладками,
материал – кожзам, цвет-черный, 60-55-88
</t>
  </si>
  <si>
    <t>Стол руководителя</t>
  </si>
  <si>
    <t>Модель на ЛДСП-опоре, подвесная тумба, выдвижные ящики, передняя панель, материал – меламин, цвет-орех миланский тёмный, 160-90-75</t>
  </si>
  <si>
    <t>Стол</t>
  </si>
  <si>
    <t>Стол приставной</t>
  </si>
  <si>
    <t xml:space="preserve">Приставной стол имеет два типоразмера и могут использоваться как самостоятельный элемент или как приставка к рабочему столу,
материал – меламин, цвет-орех миланский тёмный, 100-100-75
</t>
  </si>
  <si>
    <t xml:space="preserve">Тумба сервисная имеет три отделения: с глухой распашной дверью слева и с двумя выдвижными ящиками и нишей сверху справа. В средней части тумбы-открытая ниша. Корпуса тумб устанавливаются на роликовые опоры с фиксаторами, В ящики могут устанавливаться лотки под канцелярскеие принадлежности,
материал – меламин, цвет-орех миланский тёмный, 120-54-69
</t>
  </si>
  <si>
    <t>Тумба сервисная</t>
  </si>
  <si>
    <t xml:space="preserve">Шкаф имеет стеклянный фасад, 
материал – меламин, цвет-орех миланский тёмный, 89-43-134
</t>
  </si>
  <si>
    <t>Шкаф канцелярский</t>
  </si>
  <si>
    <t xml:space="preserve">Шкафы высотой 199,6 см.,
материал – меламин, цвет-орех миланский тёмный, 75-34-206
</t>
  </si>
  <si>
    <t>Гардероб</t>
  </si>
  <si>
    <t>Сейф картотечный</t>
  </si>
  <si>
    <t xml:space="preserve">Габаритные размеры: 1335х465х630 мм;
Картотека металлическая сборно-разборная четырехсекционная для хранения документов формата P Foolscap и А4; Центральный замок; Телескопические направляющие, антиопрокидывающее устройство
</t>
  </si>
  <si>
    <t xml:space="preserve">Шкаф архивный, металлический </t>
  </si>
  <si>
    <t>Шкаф архивный металлический. Используется для хранения офисных бухгалтерских документов и архивов. В стандартную комплектацию входят три регулируемые по высоте полки, двери шкафа оборудована замком повышенной системой запирания. Размеры: 1860х850х500 мм. вес- 46 кг. ригельный замок, магнитный замок</t>
  </si>
  <si>
    <t>Чистящее средство для раковин</t>
  </si>
  <si>
    <t>густое гелеобразное универсальное средство для чистки унитазов, уничтожает микробы, грибок, неприятные запахи, для мытья унитазов, раковин, кафеля, полов и раб поверхностей, 600 гр.</t>
  </si>
  <si>
    <t>салфетка из полиэстера и микроволокна (две штуки в упаковке), размер 40*40, позволяет убирать без разводов любые типы поверхностей</t>
  </si>
  <si>
    <t>Салфетки для компьютеров</t>
  </si>
  <si>
    <t>салфетка  состоит из 100%  экологически чистого материала – бабмбуковых и хлопоковых волокон,размер 40*40 см, не оставляет разводов  (две штуки в упаковке)</t>
  </si>
  <si>
    <t>Tripp Lite 1.5 м</t>
  </si>
  <si>
    <t>CB436A HP LJ 1505 oem type1</t>
  </si>
  <si>
    <t>Картридж 436 А</t>
  </si>
  <si>
    <t>Картридж  285А</t>
  </si>
  <si>
    <t>Картридж 728А</t>
  </si>
  <si>
    <t>40Р</t>
  </si>
  <si>
    <t>53У</t>
  </si>
  <si>
    <t>54У</t>
  </si>
  <si>
    <t>55У</t>
  </si>
  <si>
    <t>56У</t>
  </si>
  <si>
    <t>57У</t>
  </si>
  <si>
    <t>67Т</t>
  </si>
  <si>
    <t>68Т</t>
  </si>
  <si>
    <t>69Т</t>
  </si>
  <si>
    <t>70Т</t>
  </si>
  <si>
    <t>71Т</t>
  </si>
  <si>
    <t>72Т</t>
  </si>
  <si>
    <t>73Т</t>
  </si>
  <si>
    <t>87Т</t>
  </si>
  <si>
    <t>88Т</t>
  </si>
  <si>
    <t>117Т</t>
  </si>
  <si>
    <t>118Т</t>
  </si>
  <si>
    <t>119Т</t>
  </si>
  <si>
    <t>135Т</t>
  </si>
  <si>
    <t>13.92.15.00.00.30.70.10.1</t>
  </si>
  <si>
    <t>Жалюзи из шелковых тканей</t>
  </si>
  <si>
    <t>Вертикальные жалюзи из шелка, состоят из вертикальных пластин</t>
  </si>
  <si>
    <t>Однотонные жалюзи на шелковой основе, цвет бежевый</t>
  </si>
  <si>
    <t>13.92.15.00.00.40.20.20.1</t>
  </si>
  <si>
    <t>Жалюзи из тканей из синтетических нитей</t>
  </si>
  <si>
    <t>Вертикальные жалюзи из тканей из синтетических нитей, состоят из вертикальных пластин</t>
  </si>
  <si>
    <t>Однотонные жалюзи на синтетической основе, цвет бежевый</t>
  </si>
  <si>
    <t>в течение  10 рабочих дней, с момента заключения договора</t>
  </si>
  <si>
    <t>136Т</t>
  </si>
  <si>
    <t>Кабель USB 3 м. A-B original</t>
  </si>
  <si>
    <t>Кабель</t>
  </si>
  <si>
    <t xml:space="preserve">Картридж </t>
  </si>
  <si>
    <t>Картридж 725 А оригинал, ресурс 1500</t>
  </si>
  <si>
    <t>Картридж 725А</t>
  </si>
  <si>
    <t>137Т</t>
  </si>
  <si>
    <t xml:space="preserve"> HP CF210A 131A Black LaserJet 200 oem</t>
  </si>
  <si>
    <t xml:space="preserve"> HP CF211A 131A Cyan LaserJet 200 oem</t>
  </si>
  <si>
    <t xml:space="preserve"> HP CF212A 131A ellow LaserJet 200 oem</t>
  </si>
  <si>
    <t>Картридж</t>
  </si>
  <si>
    <t xml:space="preserve"> HP CF213A 131A MagentaLaserJet 200 oem</t>
  </si>
  <si>
    <t>138Т</t>
  </si>
  <si>
    <t>139Т</t>
  </si>
  <si>
    <t>140Т</t>
  </si>
  <si>
    <t>141Т</t>
  </si>
  <si>
    <t>142Т</t>
  </si>
  <si>
    <t>143Т</t>
  </si>
  <si>
    <t>144Т</t>
  </si>
  <si>
    <t>в течение  10 календарных дней, с момента заключения договора</t>
  </si>
  <si>
    <t>Принтер</t>
  </si>
  <si>
    <t>HP Office Let 7110 (A3, 4800х1200 dpi, 32/29 pgm, 128 MB USB + Ethernet tray 250)</t>
  </si>
  <si>
    <t>Монитор</t>
  </si>
  <si>
    <t>Монитор 19.5» beng VL2040AZ LED</t>
  </si>
  <si>
    <t>145Т</t>
  </si>
  <si>
    <t>Компьютер Intel Core i3-4160 (3.6 GHz)\Сист. плата Asus H81M-R\Память GEIL DDRIII 4Gb 1333MHz\Жесткий диск Toshiba 500Gb\DVD-RW LITEON iHAS122 SATA\Вентилятор X-Cooler X143H\Блок питания HuntKey CP-400HP 400W\Корпус Gamemax 2802</t>
  </si>
  <si>
    <t>146Т</t>
  </si>
  <si>
    <t>в течении 10 календарных дней, с момента подписания договора</t>
  </si>
  <si>
    <t>Программное обеспечение Win SL 8.1 x64 Russian 1pk DSP OEI EM DVD</t>
  </si>
  <si>
    <t>5 календарных дней, с  момента заключения договора</t>
  </si>
  <si>
    <t>Размер: 215/60 R16 99H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</si>
  <si>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Размер: 225/55 R17 101W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Летняя шина</t>
  </si>
  <si>
    <t>Размер: 235/60 R18 103V Шина резиновая пневматическая новая для легковых автомобилей. Конструкция шины: радиальная. Комплектность: бескамерная шина. Номинальный диаметр обода: 18. Летняя шина</t>
  </si>
  <si>
    <t>Ультра,7Jх17H2; 5х114,3;35;66,35,67,1 селена, артикул 1560408</t>
  </si>
  <si>
    <t>Вентиль</t>
  </si>
  <si>
    <t>Хромированый, TR-414C</t>
  </si>
  <si>
    <t>Размер:235/60 R18.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Зимняя шина, шипованная.</t>
  </si>
  <si>
    <t>58У</t>
  </si>
  <si>
    <t>Услуги по переводу презентационного материала с русского языка на китайский язык (в количестве 12 лист)</t>
  </si>
  <si>
    <t>в течении 5 рабочих дней, с момента заключения договора</t>
  </si>
  <si>
    <t>в течение  5 календарных дней, с момента заключения договора</t>
  </si>
  <si>
    <t xml:space="preserve">Настольный светильник.             Тип лампы: люминесцентная, двухцокольная;             Мощность: 11 Вт. 
Световой поток: 330 лм. Напряжение: 240В; 
Тип основания (крепления): на струбцине; Цоколь ламп/патронов: 2G7
Цвет: черный/ белый;
Материал основания: металл 
Материал плафона/абажура 
Пластик 
</t>
  </si>
  <si>
    <t>Услуги по автомойке автотранспорта</t>
  </si>
  <si>
    <t xml:space="preserve">Техническое обслуживание т/с:                                 
Chevrolet Captiva
</t>
  </si>
  <si>
    <t>в течении 10 календарных дней, с момента заключения договора</t>
  </si>
  <si>
    <t xml:space="preserve">Техническое обслуживание т/с:                                 
Skoda Superb B6                    
</t>
  </si>
  <si>
    <t>41Р</t>
  </si>
  <si>
    <t>32.99.12.00.00.00.14.40.1</t>
  </si>
  <si>
    <t>26.20.21.01.17.12.11.02.1</t>
  </si>
  <si>
    <t>26.20.17.00.01.12.15.12.1</t>
  </si>
  <si>
    <t>27.40.21.00.00.10.15.10.1</t>
  </si>
  <si>
    <t>31.01.12.00.00.02.01.55.1</t>
  </si>
  <si>
    <t>28.14.13.43.00.00.00.03.1</t>
  </si>
  <si>
    <t xml:space="preserve">ТО включающее осмотр, диагностику узлов и отдельных частей оборудования, очистку деталей,смазку и регулировку  основных узлов КМО (со стоимостью запасных частей) </t>
  </si>
  <si>
    <t>59У</t>
  </si>
  <si>
    <t xml:space="preserve">Работы по техническому обслуживанию и ремонту транспортных средств: Skoda Super B6, Chevrolet Captiva, Kia Cadenza </t>
  </si>
  <si>
    <t xml:space="preserve">Аудит отдельной и консолидированной финансовой отчетности АО «НК «СПК «Ертic» за 2015 г., с предоставлением отчетов;   
 Аудит финансовой отчетности не аудированных дочерних организаций Заказчика (9 дочерних и 23 совместных предприятий) по состоянию на отчетную дату;   
 Консультации по ведению бухгалтерского отчета, и рекомендации по оптимизации операций                                                             </t>
  </si>
  <si>
    <t>60 У</t>
  </si>
  <si>
    <t>45-1У</t>
  </si>
  <si>
    <t>45-2У</t>
  </si>
  <si>
    <t xml:space="preserve">Услуги по оценке права недропользования                                                                                                                                                                                                                                                                                                                                                                                                                                                                                                                                                                                                                                                                                                                                                                                                                                                                                                                                                                                                                                                                                                                                                                                                                                                                                                                                                                                                                                                                                                                   </t>
  </si>
  <si>
    <t xml:space="preserve">Услуги по оценке права недропользования по контракту на разведку меди, никеля, кобальта, золота и платиноидов на участке Алишер в Восточно-Казахстанской области </t>
  </si>
  <si>
    <t>Работы по проектированию сетей электроснабжения индустриальной зоны развития  бизнеса по ТУ №30-15-0463/5299</t>
  </si>
  <si>
    <t xml:space="preserve">по адресу: г.Усть-Каменогорск, ул.Машиностроителей </t>
  </si>
  <si>
    <t>42Р</t>
  </si>
  <si>
    <t>43Р</t>
  </si>
  <si>
    <t>Работы по экспертизе трансформатора                                   1 MBA на РП-10/0,4</t>
  </si>
  <si>
    <t xml:space="preserve"> по адресу: г. Усть-Каменогорск, ул. Машиностроителей</t>
  </si>
  <si>
    <t xml:space="preserve">Работы по восстановлению высоковольтной линии                   10кВ от опоры №17 Л-136 подстанции «Арматурный» до распределительной подстанции РП-10/04 </t>
  </si>
  <si>
    <t xml:space="preserve">Работы по восстановлению высоковольтной линии  10кВ от опоры №17 Л-136 подстанции «Арматурный» до распределительной подстанции РП-10/04 </t>
  </si>
  <si>
    <t>37-1Р</t>
  </si>
  <si>
    <t>147Т</t>
  </si>
  <si>
    <t>148Т</t>
  </si>
  <si>
    <t>149Т</t>
  </si>
  <si>
    <t>150Т</t>
  </si>
  <si>
    <t>151Т</t>
  </si>
  <si>
    <t>152Т</t>
  </si>
  <si>
    <t>153Т</t>
  </si>
  <si>
    <t>154Т</t>
  </si>
  <si>
    <t>155Т</t>
  </si>
  <si>
    <t>156Т</t>
  </si>
  <si>
    <t>157Т</t>
  </si>
  <si>
    <t>158Т</t>
  </si>
  <si>
    <t>159Т</t>
  </si>
  <si>
    <t>160Т</t>
  </si>
  <si>
    <t>161Т</t>
  </si>
  <si>
    <t>162Т</t>
  </si>
  <si>
    <t>163Т</t>
  </si>
  <si>
    <t>164Т</t>
  </si>
  <si>
    <t>165Т</t>
  </si>
  <si>
    <t>166Т</t>
  </si>
  <si>
    <t>167Т</t>
  </si>
  <si>
    <t>168Т</t>
  </si>
  <si>
    <t>169Т</t>
  </si>
  <si>
    <t>170Т</t>
  </si>
  <si>
    <t>171Т</t>
  </si>
  <si>
    <t>172Т</t>
  </si>
  <si>
    <t>173Т</t>
  </si>
  <si>
    <t>174Т</t>
  </si>
  <si>
    <t>175Т</t>
  </si>
  <si>
    <t>176Т</t>
  </si>
  <si>
    <t>177Т</t>
  </si>
  <si>
    <t>178Т</t>
  </si>
  <si>
    <t>179Т</t>
  </si>
  <si>
    <t>180Т</t>
  </si>
  <si>
    <t>181Т</t>
  </si>
  <si>
    <t>182Т</t>
  </si>
  <si>
    <t>183Т</t>
  </si>
  <si>
    <t>184Т</t>
  </si>
  <si>
    <t>185Т</t>
  </si>
  <si>
    <t>186Т</t>
  </si>
  <si>
    <t>187Т</t>
  </si>
  <si>
    <t>188Т</t>
  </si>
  <si>
    <t>189Т</t>
  </si>
  <si>
    <t>190Т</t>
  </si>
  <si>
    <t>191Т</t>
  </si>
  <si>
    <t>192Т</t>
  </si>
  <si>
    <t>193Т</t>
  </si>
  <si>
    <t>194Т</t>
  </si>
  <si>
    <t>195Т</t>
  </si>
  <si>
    <t>196Т</t>
  </si>
  <si>
    <t>25.99.24.00.00.13.12.10.1</t>
  </si>
  <si>
    <t>Зеркало</t>
  </si>
  <si>
    <t>зеркало из никеля</t>
  </si>
  <si>
    <t>зеркало из никеля   1300*600 мм полировка, крепление   Форма зеркала: прямоугольник</t>
  </si>
  <si>
    <t>зеркала из никеля</t>
  </si>
  <si>
    <t>зеркало из никеля диаметр 600 мм; Форма зеркала:  круглое, полировка, крепления</t>
  </si>
  <si>
    <t>25.73.40.00.00.13.07.01.1</t>
  </si>
  <si>
    <t xml:space="preserve">Бита двухстороняя </t>
  </si>
  <si>
    <t>PZ №2 - PZ №2*50</t>
  </si>
  <si>
    <t>25.73.30.00.00.18.11.75.1</t>
  </si>
  <si>
    <t xml:space="preserve">Сверло </t>
  </si>
  <si>
    <t>спиральное, с цилиндрическим хвостовиком, 6,0 мм</t>
  </si>
  <si>
    <t>Сверло по бетону ударное, шестигранный хвостовик, 6x100мм</t>
  </si>
  <si>
    <t>Сверло по бетону ударное, шестигранный хвостовик, 6x150мм</t>
  </si>
  <si>
    <t>25.73.30.00.00.18.11.65.1</t>
  </si>
  <si>
    <t xml:space="preserve">Сверло  по кафелю </t>
  </si>
  <si>
    <t>Сверло  по кафелю , 5 мм</t>
  </si>
  <si>
    <t>25.73.30.00.00.23.12.25.1</t>
  </si>
  <si>
    <t>Отвертка</t>
  </si>
  <si>
    <t>ГОСТ 21010-75, для винтов и шурупов с крестообразным шлинцем, номер крестообразного конца 4</t>
  </si>
  <si>
    <t xml:space="preserve"> Отвертка  Cr-V сталь, 3-х компонентная рукоятка, PH №5, 100мм </t>
  </si>
  <si>
    <t>25.72.11.00.00.12.14.10.1</t>
  </si>
  <si>
    <t xml:space="preserve">Замок врезной   </t>
  </si>
  <si>
    <t>Замок врезной          3В 4-3-03 медь</t>
  </si>
  <si>
    <t>28.24.11.00.00.00.15.10.1</t>
  </si>
  <si>
    <t>Электродрель-перфоратор</t>
  </si>
  <si>
    <t>Дрель ручная электропневматическая (включая для сверления, нарезки резьбы, развертывания отверстий, расточные машины и бурильные молотки)</t>
  </si>
  <si>
    <t>Электродрель-перфоратор IVT ID-550 BMC-III  Число оборотов -3000; Рабочее напряжение-      230V/50Hz;     Предназначена для сверления и сверления с ударом в кирпиче, бетоне, дереве, металле, керамике</t>
  </si>
  <si>
    <t>25.94.11.00.00.11.19.02.1</t>
  </si>
  <si>
    <t>Шуруп</t>
  </si>
  <si>
    <t>черный 3,5*2,5 мм</t>
  </si>
  <si>
    <t>27.12.40.53.10.10.10.10.1</t>
  </si>
  <si>
    <t>Цилиндр</t>
  </si>
  <si>
    <t>Цилиндр с ручкой 164/GM</t>
  </si>
  <si>
    <t>конфирмат, 7*50 с внутренней шестерней</t>
  </si>
  <si>
    <t>25.94.11.00.00.11.19.03.1</t>
  </si>
  <si>
    <t>5,0*80 мм</t>
  </si>
  <si>
    <t>25.94.12.00.00.12.10.11.1</t>
  </si>
  <si>
    <t>Дюбель</t>
  </si>
  <si>
    <t>Металлический (латунный, из нержавеющей стали и других сплавов)</t>
  </si>
  <si>
    <t>КР 8*60</t>
  </si>
  <si>
    <t>КР 6*30</t>
  </si>
  <si>
    <t>25.99.29.00.10.11.01.00.1</t>
  </si>
  <si>
    <t xml:space="preserve">Зажим ручной </t>
  </si>
  <si>
    <t>Зажим ремонтный РАС</t>
  </si>
  <si>
    <t>Зажим ручной 250 мм,  Конструкция имеет регулировочный винт для усиления сжатия.</t>
  </si>
  <si>
    <t>25.12.10.00.00.11.12.10.1</t>
  </si>
  <si>
    <t>Порожек</t>
  </si>
  <si>
    <t>Прямые (стыкоперекрывающие) используются для декорирования прямолинейных стыковочных швов различных напольных покрытий, расположенных на одном уровне</t>
  </si>
  <si>
    <t xml:space="preserve">Пластал алюминевый, для напольный покрытий  А5 КД 180;Стыкоперекрывающий полукруглый алюминиевый порожек с отверстиями предназначен для закрытия стыков любых равноуровневых напольных покрытий. </t>
  </si>
  <si>
    <t>26.51.45.00.00.00.03.30.1</t>
  </si>
  <si>
    <t xml:space="preserve">Тестер напряжения </t>
  </si>
  <si>
    <t>профессиональный, переменный 0-700V, постоянный 0-1000 V, Ом, А, прозвонка</t>
  </si>
  <si>
    <t>Тестер напряжения      9-В-1, 70-600 В, MS-18S</t>
  </si>
  <si>
    <t>27.33.13.00.00.00.02.06.1</t>
  </si>
  <si>
    <t xml:space="preserve">Розетка штепсельная </t>
  </si>
  <si>
    <t>Розетка штепсельная , наружная, закрытой установки РА16-255 белая</t>
  </si>
  <si>
    <t>27.31.11.00.00.00.05.03.1</t>
  </si>
  <si>
    <t xml:space="preserve">Кабельный канал </t>
  </si>
  <si>
    <t xml:space="preserve">Кабельный канал 10*15 2метра                </t>
  </si>
  <si>
    <t>27.33.13.00.00.00.02.03.1</t>
  </si>
  <si>
    <t>Розетка штепсельная двухместная скрытой установки   РС 16-313 белая</t>
  </si>
  <si>
    <t>Розетка двойная штепсельная               РА16-260 открытой проводки</t>
  </si>
  <si>
    <t>27.31.11.00.00.00.05.02.2</t>
  </si>
  <si>
    <t xml:space="preserve">Кабель АВВГ 2*2.5 </t>
  </si>
  <si>
    <t>Кабель АВВГ 2*2.5 токопроводящая жила – алюминиевая однопроволочная, изоляция жил – поливинилхлоридный пластикат (ПВХ)</t>
  </si>
  <si>
    <t>27.32.11.00.00.01.01.01.1</t>
  </si>
  <si>
    <t>Провод</t>
  </si>
  <si>
    <t>Провод АППВ (ПАВ) 2*2,5</t>
  </si>
  <si>
    <t xml:space="preserve">Провод АППВ (ПАВ) 2*2,5 провод с алюминиевой жилой с поливинилхлоридной изоляцией плоский с разделительным основанием. </t>
  </si>
  <si>
    <t>25.73.30.00.00.23.16.10.1</t>
  </si>
  <si>
    <t>Отвертка шлицевая с комбинированной ручкой</t>
  </si>
  <si>
    <t xml:space="preserve">Пробник электрический;          190 мм 100-500 В         Отвертка-индикатор с профилем «прямой шлиц» для определения напряжения в бытовых электрических сетях. Ручка изготовлена из прозрачной ацетилцеллюлозы. Стержень покрыт изоляцией. </t>
  </si>
  <si>
    <t>25.94.13.00.00.10.41.10.1</t>
  </si>
  <si>
    <t xml:space="preserve">Свёрла по металлу  </t>
  </si>
  <si>
    <t xml:space="preserve">Свёрла по металлу </t>
  </si>
  <si>
    <t xml:space="preserve">Свёрла по металлу 3,0мм </t>
  </si>
  <si>
    <t>25.71.11.00.00.31.11.10.1</t>
  </si>
  <si>
    <t>Лезвия для ножей</t>
  </si>
  <si>
    <t>Режущий инструмент, рабочим органом является клинок — полоса твёрдого материала (обычно металла) с лезвием на одной или нескольких сторонах</t>
  </si>
  <si>
    <t xml:space="preserve"> 19-2-300 Лезвия для ножей 18мм</t>
  </si>
  <si>
    <t>25.73.30.00.00.14.17.14.1</t>
  </si>
  <si>
    <t>Бокорезы</t>
  </si>
  <si>
    <t xml:space="preserve">инструмент для резки (перекусывания) пруткового металла толщиной до 25 мм. </t>
  </si>
  <si>
    <t>Бокорезы 160 мм никилированные с изолированными  ручками</t>
  </si>
  <si>
    <t>25.94.12.00.00.12.10.11.2</t>
  </si>
  <si>
    <t>Дюбель- гвоздь</t>
  </si>
  <si>
    <t>Дюбель- гвоздь 6*40 мм (100) шт в упаковке</t>
  </si>
  <si>
    <t>22.19.34.00.00.10.10.10.2</t>
  </si>
  <si>
    <t xml:space="preserve">Шланг высокого давления </t>
  </si>
  <si>
    <t>I – 6.3 – 0,63 ГОСТ 9356-75. С наружным диаметром 13. Газовый шланг для сварки и резки металлов класса I предназначен для подачи ацетилена, городского газа, пропана и бутана.</t>
  </si>
  <si>
    <t>Шланг высокого давления  0,60 м</t>
  </si>
  <si>
    <t>22.19.34.00.00.15.40.70.1</t>
  </si>
  <si>
    <t>Универсальное колено</t>
  </si>
  <si>
    <t>Универсальное колено HD 2350</t>
  </si>
  <si>
    <t>23.42.10.12.00.00.33.60.1</t>
  </si>
  <si>
    <t>Унитаз</t>
  </si>
  <si>
    <t>унитаз фаянсовый воронкообразный с косым выпуском без цельноотлитой полочки с бачком.  ГОСТ 30493-96</t>
  </si>
  <si>
    <t xml:space="preserve">Унитаз с бачком, Арматура, крепления;  Унитаз с бачком, с косым выпуском, цвет белый.
Ширина 330 мм; Высота 775 мм; Глубина 606 мм; Вес изделия 26.1 кг.
Подводка воды в бачок- нижняя. Модель керамики унитаза создана с расчетом кругового, воронкообразного слива. Функция - Антивсплеск. Сливной механизм с одним режимом-в котором предусмотрена функция "стоп" т.е остановка слива воды в любой момент.
В комплект входит прочная арматура -крепления.
Сиденье к унитазу  выполнена из высококачественного полистирола с анти -бактериалным покрытием, который не подвержен к деформации. 
Особенности: Конструкция бачка унитаза и сливной арматуры обеспечивает высокое давление при сливе, что исключает засоры унитаза. </t>
  </si>
  <si>
    <t>13.99.19.00.00.00.20.11.2</t>
  </si>
  <si>
    <t>Изолента хлопчатобумажная</t>
  </si>
  <si>
    <t>двусторонняя, ГОСТ 2162-97</t>
  </si>
  <si>
    <t>Изолента х/б</t>
  </si>
  <si>
    <t>20.16.57.00.00.00.00.10.1</t>
  </si>
  <si>
    <t>Силикон</t>
  </si>
  <si>
    <t>Твердое вещество в кусках неправильной формы, без содержания этилового спирта</t>
  </si>
  <si>
    <t>санитарный, белый, 310 мл</t>
  </si>
  <si>
    <t>25.73.30.00.00.32.47.10.1</t>
  </si>
  <si>
    <t>Пистолет для герметика</t>
  </si>
  <si>
    <t>металлический скелетный корпус с механизмом для выдавливания герметика</t>
  </si>
  <si>
    <t xml:space="preserve"> Пистолет для герметика закрытого типа 600мл</t>
  </si>
  <si>
    <t>32.99.22.00.00.00.00.11.1</t>
  </si>
  <si>
    <t>Ручка для мини- валиков</t>
  </si>
  <si>
    <t>Ручка для мини- валиков 100 мм.               D 6 мм., никелированная</t>
  </si>
  <si>
    <t>25.73.40.10.45.10.10.10.1</t>
  </si>
  <si>
    <t>Мини-валик сменный</t>
  </si>
  <si>
    <t>Валик ключа механического универсального КМУ</t>
  </si>
  <si>
    <t>Мини-валик сменный, 100 мм, ворс, 12 мм</t>
  </si>
  <si>
    <t>32.91.12.00.00.00.14.11.1</t>
  </si>
  <si>
    <t>Кисть плоская</t>
  </si>
  <si>
    <t>кисть плоская, предназначена для грунтовки, окраски, а также для покрытия поверхностей лаком</t>
  </si>
  <si>
    <t>Натуральная щетина, пластмасвая ручка</t>
  </si>
  <si>
    <t>20.59.59.00.16.00.00.11.2</t>
  </si>
  <si>
    <t>Пена монтажная</t>
  </si>
  <si>
    <t>однокомпонентная, зимняя, в аэрозольной упаковке, профессиональная (пистолетная)</t>
  </si>
  <si>
    <t>пена монтажная           430 мл.  однокомпонентная профессиональная полиуретановая монтажная пена с выходом до 20 литров готовой пены.</t>
  </si>
  <si>
    <t>25.99.11.00.00.20.10.10.1</t>
  </si>
  <si>
    <t>Смеситель для раковины</t>
  </si>
  <si>
    <t xml:space="preserve">Хромированная латунь;                 Ширина: 17 см
Высота: 8 см
Длина: 28 см
Вес: 1.05 кг     </t>
  </si>
  <si>
    <t>22.19.34.00.00.26.11.06.1</t>
  </si>
  <si>
    <t>Шланг на смеситель</t>
  </si>
  <si>
    <t>Шланг для подводки</t>
  </si>
  <si>
    <t>ГШ 0,8 м., 10*18</t>
  </si>
  <si>
    <t>ГШ 0,8 м., 10*35</t>
  </si>
  <si>
    <t>22.23.12.00.00.18.11.10.2</t>
  </si>
  <si>
    <t>Крепление для раковины</t>
  </si>
  <si>
    <t>Комплект для крепления раковины.
пластмассовая подкладка, предохраняющая керамику от
повреждений при монтаже.
Составляющие
комплекта:
(по 2 шт.): 1. Распорный дюбель (Полиэтилен) NT 14/75 SA-U1.
1. Распорный дюбель (Полиамид) NTX 10/50 SA-U2.
2. Шуруп-шпилька с двойной резьбой резьбой DG 10/140 SA-U1.
2. Шуруп-шпилька с двойной резьбой резьбой DG 8/110 SA-U2.
3. Регулируемая шайба из пластмассы Ш 10 SA-U1, Ш 8 SA-U2 для корректирования положения раковины и защиты керамики.
4. Стальная шайба Ш 10 SA-U1, Ш 8 SA-U2
5. Стальная гайка M10 SA-U1, M8 SA-U2</t>
  </si>
  <si>
    <t>22.23.12.00.00.21.11.10.1</t>
  </si>
  <si>
    <t>Сифон гофрированыый</t>
  </si>
  <si>
    <t>1/2*40/50 мм-1200 мм.</t>
  </si>
  <si>
    <t>23.42.10.11.00.00.11.20.1</t>
  </si>
  <si>
    <t>Умывальник с пьедесталом</t>
  </si>
  <si>
    <t>Овальный фаянсовый умывальник со спинкой. ГОСТ 30493-96</t>
  </si>
  <si>
    <t>Умывальник с пьедесталом
Размер (ДхШхВ):  
50/55/60 см
Материал: Фаянсовое изделие, с хромированым обрамлением
Вес: 25 кг
Цвет: Белый
Умывальник с одним  отверстием для арматуры, монтаж с пьедесталом, Отверстие под смеситель по центру.</t>
  </si>
  <si>
    <t>20.30.21.00.21.06.12.13.2</t>
  </si>
  <si>
    <t>Эмаль белая</t>
  </si>
  <si>
    <t>ПФ-115 высший сорт белый, массовая доля нелетучих веществ, %, не менее 60-66, ГОСТ 6465-76</t>
  </si>
  <si>
    <t>ПФ-115, ГОСТ 6465-76,  упаковка - 2,6 кг.</t>
  </si>
  <si>
    <t>Кран шаровый</t>
  </si>
  <si>
    <t>Кран шаровый для жидкости приварного присоединения</t>
  </si>
  <si>
    <t>DN 15-250: рукоятка - окрашенная углеродистая сталь с полимерным наконечником; 
DN 150-250: рекомендуется механический редуктор с червячной передачей; 
DN 300-700: механический редуктор в комплекте
Корпус: сталь (Ст.20, 12Х18Н10Т, 09Г2С - LD Energy)
Шар: нержавеющая сталь;
DN 15-32: 20X13; DN 40-65: AISI 304; DN 80-700: AISI 409;
Шток: нержавеющая сталь (12Х18Н10Т, 20Х13);
Уплотнение штока: фторсилоксановый эластомер;
Уплотнение штока/подшипник скольжения: фторопласт Ф4К20 (PTFE+C, Teflon);
Уплотнение шара: фторопласт Ф4К20 (PTFE+C, Teflon) с дублирующим уплотнением из фторсилоксанового эластомера</t>
  </si>
  <si>
    <t xml:space="preserve"> ФУМ лента</t>
  </si>
  <si>
    <t>Лента ФУМ-1 0.1*10мм (~0.2кг) ТУ 6-05-1388-86</t>
  </si>
  <si>
    <t>Мешки для мусора</t>
  </si>
  <si>
    <t xml:space="preserve">Мешок для мусора 60л 60х70см черные 15шт/рл </t>
  </si>
  <si>
    <t>м</t>
  </si>
  <si>
    <t>упаковка</t>
  </si>
  <si>
    <t>рулон</t>
  </si>
  <si>
    <t>комплект</t>
  </si>
  <si>
    <t>в течении 5 рабочих дней с момента заключения договора.</t>
  </si>
  <si>
    <t>Картридж Canon 737 Black для i-SENSYS MF211/MF212w/MF216n/MF217w/MF226dn/MF229dw совм</t>
  </si>
  <si>
    <t>Картридж струйный HP CN053AE №932XL black OEM</t>
  </si>
  <si>
    <t>Картридж струйный HP CN054AE №933XL cyan OEM</t>
  </si>
  <si>
    <t>Картридж струйный HP CN055AE №933XL magenta ОЕМ</t>
  </si>
  <si>
    <t>Картридж струйный HP CN056AE №933XL yellow ОЕМ</t>
  </si>
  <si>
    <t xml:space="preserve">Картридж №933XL </t>
  </si>
  <si>
    <t>44 Р</t>
  </si>
  <si>
    <t>45 Р</t>
  </si>
  <si>
    <t>открытый тендер</t>
  </si>
  <si>
    <t>41.00.40.10.12.00.00</t>
  </si>
  <si>
    <t>Работы строительные по возведению технического здания</t>
  </si>
  <si>
    <t xml:space="preserve">Полный цикл работ строительных по возведению технического здания. Работы проводятся на основании проектно-сметной документации и других требований, и норм строительства </t>
  </si>
  <si>
    <t>по объекту «Терминал прилета международного аэропорта города Усть-Каменогорск на 200 пассажиров в час» (согласно технической спецификации и ПСД)</t>
  </si>
  <si>
    <t>39У</t>
  </si>
  <si>
    <t>44У</t>
  </si>
  <si>
    <t>61 У</t>
  </si>
  <si>
    <t>62 У</t>
  </si>
  <si>
    <t>71.20.19.15.00.00.00</t>
  </si>
  <si>
    <t>Услуги по техническому надзору</t>
  </si>
  <si>
    <t>согласно графику производства работ Подрядчика</t>
  </si>
  <si>
    <t>71.20.19.12.00.00.00</t>
  </si>
  <si>
    <t>Услуги по авторскому надзору</t>
  </si>
  <si>
    <t>ВКО,  г. Усть-Каменогорск, ул.Бажова,566</t>
  </si>
  <si>
    <t>по объекту «Терминал прилета международного аэропорта города Усть-Каменогорск на 200 пассажиров в час»(согласно технической спецификации и ПСД)</t>
  </si>
  <si>
    <t>в течение   10 рабочих дней, с момента заключения договора</t>
  </si>
  <si>
    <t>июль</t>
  </si>
  <si>
    <t>в течение  5 рабочих дней, с момента заключения договора</t>
  </si>
  <si>
    <t>Комплекс работ по проведению экспертизы</t>
  </si>
  <si>
    <t>Работы по проведению экспертизы</t>
  </si>
  <si>
    <t>99.10.10.20.10.00.00</t>
  </si>
  <si>
    <t>46Р</t>
  </si>
  <si>
    <t>по объекту «Строительство трех 9-ти этажных 72-х квартирных жилых домов (поз 2,3,4) в жилом районе Карагайлы в г. Семей, ВКО» (согласно технической спецификации Заказчика)</t>
  </si>
  <si>
    <t>ОИ</t>
  </si>
  <si>
    <t>47Р</t>
  </si>
  <si>
    <t>в течении 30 календарных дней с момента заключения договора</t>
  </si>
  <si>
    <t>Работы инженерные по проектированию зданий</t>
  </si>
  <si>
    <t>Открытый тендер</t>
  </si>
  <si>
    <t>71.12.12.10.00.00.00</t>
  </si>
  <si>
    <t>1-1Р</t>
  </si>
  <si>
    <t>1-2Р</t>
  </si>
  <si>
    <t>1-3Р</t>
  </si>
  <si>
    <t>Содержание транспорта Т/О (ремонт и замена расходных материалов)Skoda Superb B6(SB62)</t>
  </si>
  <si>
    <t>Содержание транспорта Т/О (ремонт и замена расходных материалов)Shevrolet Captiva</t>
  </si>
  <si>
    <t xml:space="preserve">Содержание транспорта Т/О (ремонт и замена расходных материалов)Kia Cadenza </t>
  </si>
  <si>
    <t>Содержание транспорта Т/О (ремонт и замена расходных материалов)УАЗ</t>
  </si>
  <si>
    <t>197Т</t>
  </si>
  <si>
    <t>R16   7х17   5/112 ET43 DIA 57.1 - 4 шт.</t>
  </si>
  <si>
    <t>В течении 10 (Десять) рабочих дней с момента заключения договора</t>
  </si>
  <si>
    <t>63У</t>
  </si>
  <si>
    <t>64У</t>
  </si>
  <si>
    <t>13-1У</t>
  </si>
  <si>
    <t>страхование автотранспорта УАЗ</t>
  </si>
  <si>
    <t>36-1У</t>
  </si>
  <si>
    <t>Подписка на бухгалтерский портал доступ к порталу учет KZ</t>
  </si>
  <si>
    <t>Услуги оценки рыночной стоимости  доли акций спк Ертіс в ТОО "Актюба" Ертіс"</t>
  </si>
  <si>
    <t>40-1Р</t>
  </si>
  <si>
    <t xml:space="preserve">Эксплуатация и обслуживание электроустановок административного здания с гаражами </t>
  </si>
  <si>
    <t xml:space="preserve">по адресу: ВКО, г. Усть-Каменогорск,  ул.Белинского,36 </t>
  </si>
  <si>
    <t xml:space="preserve">Аварийно- восстановительные работы ЛЭП-10 </t>
  </si>
  <si>
    <t>по адресу г.Семей, Индустриальная зона «Өндіріс», Западный промузел,                                  ул. Би-Боранбая,96</t>
  </si>
  <si>
    <t>г.Семей, Индустриальная зона «Өндіріс», Западный промузел,                                  ул. Би-Боранбая,96</t>
  </si>
  <si>
    <t>5 Р</t>
  </si>
  <si>
    <t>40-2Р</t>
  </si>
  <si>
    <t>40-3Р</t>
  </si>
  <si>
    <t>35.30.12.16.00.00.00</t>
  </si>
  <si>
    <t>Услуги по промывке и опрессовке системы отопления</t>
  </si>
  <si>
    <t>Опрессовка внутренней системы отпления гаражных боксов и админ. Здания</t>
  </si>
  <si>
    <t xml:space="preserve"> в  течении 10 календарных дней с моменты заявки заказчика</t>
  </si>
  <si>
    <t>48Р</t>
  </si>
  <si>
    <t>41.00.40.20.10.00.00</t>
  </si>
  <si>
    <t>Работы строительные по ремонту административного здания</t>
  </si>
  <si>
    <t>Комплекс работ по ремонту административного здания офисного типа</t>
  </si>
  <si>
    <t>Текущий ремонт здания  по адресу: г.Усть-Каменогорск, ул. Белинского,36</t>
  </si>
  <si>
    <t>49Р</t>
  </si>
  <si>
    <t>Замена узла холодной воды</t>
  </si>
  <si>
    <t>По адресу : г.Усть-Каменогрск, ул.Белинского,36</t>
  </si>
  <si>
    <t>в течении 10 календарных дней с момента заключения договора</t>
  </si>
  <si>
    <t>Услуги по участию в обучающем семинаре- тренинге представителей Заказчика на тему «Разработка финансово-экономического обоснования «Развитие деятельности ТОО Международный аэропорт Семей»</t>
  </si>
  <si>
    <t>в течение -7 рабочих дней с момента заключения договора</t>
  </si>
  <si>
    <t>32-1Р</t>
  </si>
  <si>
    <t>32-2Р</t>
  </si>
  <si>
    <t>32-3Р</t>
  </si>
  <si>
    <t>Определение кадастровой (оценочной) стоимости земельного участка площадью 4,303 га расположенного</t>
  </si>
  <si>
    <t xml:space="preserve"> по адресу жилой район Карагайлы города Семей</t>
  </si>
  <si>
    <t>Предоставление общедоступных сведений государственного земельного кадастра на участки (киоски)</t>
  </si>
  <si>
    <t>Услуги по горизонтальной (исполнительной) съемки в планах масштаба 1:500 на многоквартирный жилой дом</t>
  </si>
  <si>
    <t xml:space="preserve"> по адресу: г.Семей, ул. 15 микрорайон,18/1 (ул. Тетаральная)</t>
  </si>
  <si>
    <t>37-2Р</t>
  </si>
  <si>
    <t>По адресу: ВКО, г.Семей, мкр.15-18/1</t>
  </si>
  <si>
    <t xml:space="preserve">Работы по проведению государственного технического обследования недвижимого имущества , расположенного </t>
  </si>
  <si>
    <t xml:space="preserve">Работы по проведению комплексной вневедомственной экспертизы </t>
  </si>
  <si>
    <t>По рабочему проекту "Строительство 10-ти многоэтажных жилых домов в районе Карагайлы г.Семей ВКО Корректировка сметной документации"</t>
  </si>
  <si>
    <t>43-1У</t>
  </si>
  <si>
    <t>Услуги по повышению квалификации сотрудников по теме "Разработка ФЭО и финансово-экномической модели инвестиционного проекта"</t>
  </si>
  <si>
    <t>43-2У</t>
  </si>
  <si>
    <t>Услуги по повышению квалификации сотрудников по теме "Аудит"</t>
  </si>
  <si>
    <t>198Т</t>
  </si>
  <si>
    <t>Юридическая литература</t>
  </si>
  <si>
    <t>17.23.13.35.00.00.00.28.1</t>
  </si>
  <si>
    <t>Маршрутизатор</t>
  </si>
  <si>
    <t>штука</t>
  </si>
  <si>
    <t>Водонагреватель</t>
  </si>
  <si>
    <t xml:space="preserve">Общие параметры:
Тип- водонагреватель
Вид-накопительный
Модель - ER 50 V
Цвет - белый, серый
Основные характеристики
Материал корпуса -  пластик
Объем бака - 50 л
Установка - вертикальная
Подводка - нижняя
Максимальная температура нагрева воды - 75 °С
Номинальная мощность - 2 кВт
Покрытие внутреннего бака - нержавеющая сталь
Габариты и вес:
Ширина - 436 мм
Высота - 887 мм
Глубина - 235 мм
</t>
  </si>
  <si>
    <t>27.51.25.01.03.00.00.10.1</t>
  </si>
  <si>
    <t>Электрический. Быстрого или продолжительного нагрева.</t>
  </si>
  <si>
    <t>199Т</t>
  </si>
  <si>
    <t>Холодильник</t>
  </si>
  <si>
    <t>27.51.11.01.01.01.02.40.1</t>
  </si>
  <si>
    <t>Отдельностоящй. Однокамерный. С морозильным отделом. Общий объем от 150 до 199 литров.</t>
  </si>
  <si>
    <t>Источник бесперебойного питания</t>
  </si>
  <si>
    <t>Источник бесперебойного питания для серверной станции</t>
  </si>
  <si>
    <t>New UPS 3000VA, 2700Вт синусоида AVR (161-276B), установка: 3 в 1 ,USB/RS-232</t>
  </si>
  <si>
    <t>27.90.11.10.22.10.10.10.1</t>
  </si>
  <si>
    <t>203Т</t>
  </si>
  <si>
    <t>204Т</t>
  </si>
  <si>
    <t>205Т</t>
  </si>
  <si>
    <t>Шкаф для одежды</t>
  </si>
  <si>
    <t>206Т</t>
  </si>
  <si>
    <t>207Т</t>
  </si>
  <si>
    <t>Программное обеспечение office Home and Business 2013 32/64 RU kazakhstan Only EM DVD No Skype</t>
  </si>
  <si>
    <t>Программное обеспечение Win Home Basic 7 SP 1 64-bit Russian CIS and Georgia 1 pk DSP OEL 611 DVD</t>
  </si>
  <si>
    <t>50Р</t>
  </si>
  <si>
    <t>33.19.10.42.00.00.00</t>
  </si>
  <si>
    <t>Ремонт системы видеонаблюдения</t>
  </si>
  <si>
    <t>Монтаж, демонтаж , настройка системы видеооборудования</t>
  </si>
  <si>
    <t>208Т</t>
  </si>
  <si>
    <t>209Т</t>
  </si>
  <si>
    <t xml:space="preserve">Мешок для мусора 30л 20х30см черные 15шт/рл </t>
  </si>
  <si>
    <t>210Т</t>
  </si>
  <si>
    <t>Вода "Нежная" 19,8л, бутыль п/эт 212 шт</t>
  </si>
  <si>
    <t>200Т</t>
  </si>
  <si>
    <t>201Т</t>
  </si>
  <si>
    <t>Моноблок</t>
  </si>
  <si>
    <t xml:space="preserve">Моноблок 300-23ISU 23 FND IPS Core i5-6200U DC 2.3 GHz 4 gb 1 tb intel HD Graphics 520 DVD-RW DOS Mouse Black                            </t>
  </si>
  <si>
    <t>202Т</t>
  </si>
  <si>
    <t>Техническое обслуживание и  ремонт транспортного средства: KIA Cadenza регистрационный номер № 171 АА 16</t>
  </si>
  <si>
    <t>7 месяцев (с момента получения разрешения на строительство)</t>
  </si>
  <si>
    <t>Разработка проектно-сметной документации по объекту       «Строительство трех 9-ти этажных 72-х квартирных жилых домов (поз 2,3,4) в жилом районе Карагайлы в г. Семей, ВКО» (согласно технической спецификации Заказчика)</t>
  </si>
  <si>
    <t>Услуги по оценке права недропользования по контракту на разведку хромитов и попутных компонентов на рудопроявлениях Чарского хромитового пояса в Восточно-Казахстанской области</t>
  </si>
  <si>
    <t>Скобы №10 никелированные 1000 шт. в упаковке; ГОСТ 24140-80</t>
  </si>
  <si>
    <t>Скобы №24/6 никелированные 1000 штук в упаковке; ГОСТ 24140-80</t>
  </si>
  <si>
    <t>Скобы №23/10  никелированные 1000 штук в упаковке;  до 120 лист, ГОСТ 24140-80</t>
  </si>
  <si>
    <t>Зажимы для бумаг. Размер 19 мм; Зажимы цветные металлические, прочные</t>
  </si>
  <si>
    <t>Зажимы для бумаг. Размер 25 мм; Зажимы цветные металлические, прочные</t>
  </si>
  <si>
    <t>Зажимы для бумаг. Размер 32 мм; Зажимы цветные металлические, прочные</t>
  </si>
  <si>
    <t>Зажимы для бумаг. Размер 41 мм; Зажимы цветные металлические, прочные</t>
  </si>
  <si>
    <t>90х509051 синяя; подушка   для печатей, штампов; в металлическом корпусе</t>
  </si>
  <si>
    <t>Приспособление для стирания написанного (мягкий); Ластик из натурального, эластичного каучука, для удаления записей карандашом. Размер не менее 37мм*23мм*8мм. Выдерживает перекручивание на 180 градусов</t>
  </si>
  <si>
    <t>12 листов клетка; В  обложке из плотного картона 12 листов, белизна бумаги не менее 97 %, разлиновка в клеточку</t>
  </si>
  <si>
    <t>Формат А6, датированный, спираль; Ежедневник полудатированный 2015 год, обложка из винилискожи высокого качества с тиснением, бумага белизной не менее 98%, размеры 145*210мм. Обширные справочные материалы не менее 7 листов, в конце площадь для заметок и записной книжки 15 листов.</t>
  </si>
  <si>
    <t>Аэрозольный освежитель воздуха с цветочным ароматом, 300мл,</t>
  </si>
  <si>
    <t xml:space="preserve">Картридж                 HP CN056AE </t>
  </si>
  <si>
    <t>Тонер-картридж KX-FAT 411 для  МФУ Panasonic KZ MB2000/2010/2010/2025/2030 туба оригинал</t>
  </si>
  <si>
    <r>
      <t>по адресу: ВКО, г.</t>
    </r>
    <r>
      <rPr>
        <b/>
        <sz val="11"/>
        <rFont val="Times New Roman"/>
        <family val="1"/>
      </rPr>
      <t xml:space="preserve"> </t>
    </r>
    <r>
      <rPr>
        <sz val="11"/>
        <rFont val="Times New Roman"/>
        <family val="1"/>
      </rPr>
      <t>Семей, ул.Утепбаева,44А</t>
    </r>
  </si>
  <si>
    <t>211Т</t>
  </si>
  <si>
    <t>212Т</t>
  </si>
  <si>
    <t>213Т</t>
  </si>
  <si>
    <t>5 -1Р</t>
  </si>
  <si>
    <t>5-2 Р</t>
  </si>
  <si>
    <t>декабрь</t>
  </si>
  <si>
    <t>147-1Т</t>
  </si>
  <si>
    <t>147-2Т</t>
  </si>
  <si>
    <t>147-3Т</t>
  </si>
  <si>
    <t>147-4Т</t>
  </si>
  <si>
    <t>147-5Т</t>
  </si>
  <si>
    <t>147-6Т</t>
  </si>
  <si>
    <t>Знак аварийной остановки</t>
  </si>
  <si>
    <t xml:space="preserve">Раскладной знак аварийной остановки - это равносторонний треугольник, изготовленный из световозвращающих планок красного цвета в удобном футляре. </t>
  </si>
  <si>
    <t xml:space="preserve">Футляр аптечки изготовлен из ударопрочного пластика;
Аптечка автомобильная должна быть укомплектована в соответствии с утвержденным списком (Приказ Министра здравоохранения Республики Казахстан №237 от 18.11.2014 г.).
</t>
  </si>
  <si>
    <t xml:space="preserve">ОП2 2 л., порошковый, для тушения твердых, жидких и газообразных веществ (класса А, В, С, а также электроустановок, находящихся под напряжением до 1000 В.;
Вес – 350 гр.;
Высота - 34,0 см.;
Ширина - 12,0 см.;
Глубина - 12,0 см.;
</t>
  </si>
  <si>
    <t xml:space="preserve">ОП1 1 л., порошковый огнетушитель с манометром для тушения твердых, жидких и газообразных веществ (класса А, В, С), а также электроустановок, находящихся под напряжением до 1000 В.
Вес – 1.87 кг;
Высота - 22,0 см.;
Ширина - 26,0 см.;
Глубина - 42,0 см.;
</t>
  </si>
  <si>
    <t>Опознавательный знак-наклейка: "Шипы" - в виде равностороннего треугольника белого цвета вершиной вверх с каймой красного цвета, в который вписана буква "Ш" черного цвета (сторона треугольника не менее 200 мм, ширина каймы - 1/10 стороны);</t>
  </si>
  <si>
    <t>Влажные салфетки из мягкого нетканого материала предназначены для очистки и защиты панели приборов, руля, зоны АКП и других пластиковых деталей интерьера автомобиля.</t>
  </si>
  <si>
    <t xml:space="preserve">Щетка-сметка, изготовленная из прочного пластика и сложных полимеров, оснащена специальным отверстием для подвешивания. Изделие станет незаменимым помощником в деле удаления пыли и мусора с различных поверхностей. Эластичный жесткий ворс на щетке не оставит от грязи и следа. 
Длина ворса: 5 см.
</t>
  </si>
  <si>
    <t>Телескопическая щетка с краном и переходником предназначена для мытья автомобилей больших размеров, автобусов, грузовиков и т.п. Снабжена затвором для остановки потока воды и удобными мягкими держателями. Рабочая поверхность щетки выполнена из расщепленной щетины, которая мягко и бережно ухаживает за обрабатываемыми частями кузова, не повреждая и не царапая их. Телескопическая рукоять с фиксатором длины регулируется от 92 до 161 см. Длина рабочей поверхности щетки – 27 см.</t>
  </si>
  <si>
    <t>Коврик резиновый для авто</t>
  </si>
  <si>
    <t>Аккумулятор</t>
  </si>
  <si>
    <t>Пульт для сигнализации</t>
  </si>
  <si>
    <t>214Т</t>
  </si>
  <si>
    <t>215Т</t>
  </si>
  <si>
    <t>216Т</t>
  </si>
  <si>
    <t>217Т</t>
  </si>
  <si>
    <t>Комплексная диагностика устройства</t>
  </si>
  <si>
    <t>41-1Р</t>
  </si>
  <si>
    <t>Разработка технико-экономического обоснования</t>
  </si>
  <si>
    <t>74.90.21.45.00.00.00</t>
  </si>
  <si>
    <t>41-2Р</t>
  </si>
  <si>
    <t xml:space="preserve">по объекту       «Реконструкция аэропортового комплекса города Усть-Каменогорск» </t>
  </si>
  <si>
    <t>в течении 6 месяцев с момента заключения договора</t>
  </si>
  <si>
    <t>53-1У</t>
  </si>
  <si>
    <t>Монтаж и востановительные работы панелей ЩО-70 с медной оцинковкой</t>
  </si>
  <si>
    <t>по объекту: Индустриалная зона "Оркен-КШТ"</t>
  </si>
  <si>
    <t>38-1Р</t>
  </si>
  <si>
    <t>Текущий ремонт линии электропередач ЛЭП-10 кВ Л-926</t>
  </si>
  <si>
    <t>по адресу: Индустриальная зона  «Өндіріс» ВКО, г.Семей,  ул. Би - Боранбая</t>
  </si>
  <si>
    <t>по адресу:                    г.Усть-Каменогорск, ул.Машиностроителей</t>
  </si>
  <si>
    <t xml:space="preserve">Работы по установке комплектной трансформаторной подстанции                                      (КТП-160-10/0,4-УХЛ)                                мощностью 160 кВа на индустриальной зоне </t>
  </si>
  <si>
    <t>г.Усть-Каменогорск, ул.Машиностроителей</t>
  </si>
  <si>
    <t>ВКО, г.Семей,  ул. Би - Боранбая</t>
  </si>
  <si>
    <t>Услуги инфармационно -учетного центра</t>
  </si>
  <si>
    <t>36-1Р</t>
  </si>
  <si>
    <t>37-3Р</t>
  </si>
  <si>
    <t xml:space="preserve">Работы по проведению государственного технического обследования недвижимого имущества </t>
  </si>
  <si>
    <t>по адресу ВКО, г. Семей ул. Утеббаева,42</t>
  </si>
  <si>
    <t>по адресу: г.Семей. Ул.Театральная, пл.Мелькомбината,90 кв. 51/1 в 19 жилом доме (в кол-ве  3 домов)</t>
  </si>
  <si>
    <t>Системный блок</t>
  </si>
  <si>
    <t>Системный блок в сборе: процессор S1151 Core iЗ-6100 3.7 Ghz/плата ASUS H110M-K оперативная память DDR IV 4Gb, 2133Mhz/жесткий диск 500 Gb, 7200 rpm/DVD+RW LiteOn/AeroCool VX-400</t>
  </si>
  <si>
    <t>Обивка - гобелен, подлокотники – пластик, крестовина – пластик, цвет- черный</t>
  </si>
  <si>
    <t>Кресло для работников</t>
  </si>
  <si>
    <t>Обивка - кожзаменитель, подлокотники – пластик, крестовина – пластик, цвет- черный</t>
  </si>
  <si>
    <t>2-1Т</t>
  </si>
  <si>
    <t>в течение года до 31.12.2016 г</t>
  </si>
  <si>
    <r>
      <t xml:space="preserve">Работы по ремонту транспортного средства - КАМАЗ государственный </t>
    </r>
    <r>
      <rPr>
        <sz val="11"/>
        <color indexed="8"/>
        <rFont val="Times New Roman"/>
        <family val="1"/>
      </rPr>
      <t>регистрационный №53215-1031-13</t>
    </r>
  </si>
  <si>
    <r>
      <t>Разработка технико-экономического обоснования</t>
    </r>
    <r>
      <rPr>
        <sz val="11"/>
        <color indexed="8"/>
        <rFont val="Times New Roman"/>
        <family val="1"/>
      </rPr>
      <t xml:space="preserve"> по объекту «Реконструкция аэропортового комплекса города Усть-Каменогорск» (согласно технической спецификации Заказчика)</t>
    </r>
  </si>
  <si>
    <r>
      <t>Услуги по оценке восстановительного ремонта</t>
    </r>
    <r>
      <rPr>
        <sz val="11"/>
        <color indexed="8"/>
        <rFont val="Times New Roman"/>
        <family val="1"/>
      </rPr>
      <t xml:space="preserve"> транспортных средств: Автомобиль Камаз   45143-012113 - 2 шт.; Камаз   53215-1031-13 - 1 шт; УАЗ 396255-330-1 шт.; Зерноуборочный комбайн Нива – Эффект – 2 шт.; Почвообрабатывающая посевная машина Обь 4-зт -2 шт.; Прицеп Нефаз 8560-062-02 – 1 шт.; Прицеп термофургон – 1 шт.; Трактор ВТЗ-30-СП-1 шт., Трактор МТЗ Беларус-1221.2 - 2 шт., Трактор МТЗ Беларус-82.1 - 3 шт.;</t>
    </r>
  </si>
  <si>
    <t>Папка пластиковая- регистратор, А4, 50 мм; Папка-регистратор. Ширина корешка 50 мм, металлические накладки на нижней части, изнутри проклеены мелованной бумагой. На торце припаян полиэтиленовый кармашек для маркировки.</t>
  </si>
  <si>
    <t>Кasperski Anti-Virus 2016 г. 2 Dt</t>
  </si>
  <si>
    <t>21.20.24.00.00.00.34.20.1</t>
  </si>
  <si>
    <t>Аптечка универсальная (автомобильная)</t>
  </si>
  <si>
    <t xml:space="preserve">Комплектуется в пластиковый чемоданчик с внутренними перегородками и удобными замками. </t>
  </si>
  <si>
    <t>27.40.24.00.00.14.12.10.1</t>
  </si>
  <si>
    <t>Знак светоотражающий</t>
  </si>
  <si>
    <t>28.29.22.00.00.00.01.02.1</t>
  </si>
  <si>
    <t>Огнетушитель углекислотный</t>
  </si>
  <si>
    <t>ОУ-2</t>
  </si>
  <si>
    <t>28.29.22.00.00.00.01.01.1</t>
  </si>
  <si>
    <t>ОУ-1</t>
  </si>
  <si>
    <t>13.92.29.99.00.00.50.35.1</t>
  </si>
  <si>
    <t>техническая, хлопковая,бесшовная</t>
  </si>
  <si>
    <t>22.29.23.00.00.00.32.10.1</t>
  </si>
  <si>
    <t>Щетка</t>
  </si>
  <si>
    <t>Щетка пластиковая для пола с телескопической ручкой</t>
  </si>
  <si>
    <t>26.30.50.00.00.00.02.10.1</t>
  </si>
  <si>
    <t>Сигнализация тревожная или противопожарная и оборудование аналогичное</t>
  </si>
  <si>
    <t>Для автомобилей.</t>
  </si>
  <si>
    <t>13.99.19.00.00.00.70.20.1</t>
  </si>
  <si>
    <t>Коврик</t>
  </si>
  <si>
    <t>огнеустойчивый, внешние стороны выполнены из сшитых волокон углерода, внутреннее пространство заполнено кварцевыми нитями, размер 330*500 мм</t>
  </si>
  <si>
    <t>27.20.21.00.00.00.02.10.3</t>
  </si>
  <si>
    <t>ГОСТ 959-2002 марка 6СТ-55 АЗ| кислотный, стартерный, напряжением 12 В, емкостью 55 А*час, с общей крышкой З – залитая электролитом и полностью заряженная.</t>
  </si>
  <si>
    <t>в течении 45 календарных дней с момента заключения договора</t>
  </si>
  <si>
    <t>г. Усть-Каменогорск, ул. Бажова, 566</t>
  </si>
  <si>
    <t>Утвержден  Приказом Зам. председателя Правления АО "НК"СПК"Ертic"                                              № 142-п от 14 ноября 2016 г</t>
  </si>
  <si>
    <r>
      <t xml:space="preserve">План закупок товаров, работ, услуг АО "НК"СПК"Ертic" </t>
    </r>
    <r>
      <rPr>
        <i/>
        <sz val="14"/>
        <rFont val="Times New Roman"/>
        <family val="1"/>
      </rPr>
      <t>( с изменениями от 14 ноября 2016 г.)</t>
    </r>
  </si>
  <si>
    <t>27.12.40.18.11.11.11.10.1</t>
  </si>
  <si>
    <t>Пульт управления</t>
  </si>
</sst>
</file>

<file path=xl/styles.xml><?xml version="1.0" encoding="utf-8"?>
<styleSheet xmlns="http://schemas.openxmlformats.org/spreadsheetml/2006/main">
  <numFmts count="6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0.0000"/>
    <numFmt numFmtId="179" formatCode="[$-FC19]d\ mmmm\ yyyy\ &quot;г.&quot;"/>
    <numFmt numFmtId="180" formatCode="_-* #,##0.0_р_._-;\-* #,##0.0_р_._-;_-* &quot;-&quot;??_р_._-;_-@_-"/>
    <numFmt numFmtId="181" formatCode="_-* #,##0_р_._-;\-* #,##0_р_._-;_-* &quot;-&quot;??_р_._-;_-@_-"/>
    <numFmt numFmtId="182" formatCode="0.00000"/>
    <numFmt numFmtId="183" formatCode="0.000000"/>
    <numFmt numFmtId="184" formatCode="0.000000000"/>
    <numFmt numFmtId="185" formatCode="0.00000000"/>
    <numFmt numFmtId="186" formatCode="0.0000000"/>
    <numFmt numFmtId="187" formatCode="#,##0.000;\(#,##0.000\)"/>
    <numFmt numFmtId="188" formatCode="_(* #,##0_);_(* \(#,##0\);_(* &quot;-&quot;_);_(@_)"/>
    <numFmt numFmtId="189" formatCode="\+0.0;\-0.0"/>
    <numFmt numFmtId="190" formatCode="\+0.0%;\-0.0%"/>
    <numFmt numFmtId="191" formatCode="General_)"/>
    <numFmt numFmtId="192" formatCode="0%_);\(0%\)"/>
    <numFmt numFmtId="193" formatCode="#,##0;[Red]\-#,##0"/>
    <numFmt numFmtId="194" formatCode="_-&quot;$&quot;* #,##0.00_-;\-&quot;$&quot;* #,##0.00_-;_-&quot;$&quot;* &quot;-&quot;??_-;_-@_-"/>
    <numFmt numFmtId="195" formatCode="&quot;$&quot;#,##0"/>
    <numFmt numFmtId="196" formatCode="_-* #,##0\ _$_-;\-* #,##0\ _$_-;_-* &quot;-&quot;\ _$_-;_-@_-"/>
    <numFmt numFmtId="197" formatCode="#\ ##0_.\ &quot;zі&quot;\ 00\ &quot;gr&quot;;\(#\ ##0.00\z\і\)"/>
    <numFmt numFmtId="198" formatCode="#\ ##0&quot;zі&quot;00&quot;gr&quot;;\(#\ ##0.00\z\і\)"/>
    <numFmt numFmtId="199" formatCode="#\ ##0&quot;zі&quot;_.00&quot;gr&quot;;\(#\ ##0.00\z\і\)"/>
    <numFmt numFmtId="200" formatCode="#\ ##0&quot;zі&quot;.00&quot;gr&quot;;\(#\ ##0&quot;zі&quot;.00&quot;gr&quot;\)"/>
    <numFmt numFmtId="201" formatCode="&quot;$&quot;#,##0.0_);[Red]\(&quot;$&quot;#,##0.0\)"/>
    <numFmt numFmtId="202" formatCode="#,##0.0_);\(#,##0.0\)"/>
    <numFmt numFmtId="203" formatCode="0.0%;\(0.0%\)"/>
    <numFmt numFmtId="204" formatCode="[$-409]d\-mmm\-yy;@"/>
    <numFmt numFmtId="205" formatCode="[$-409]d\-mmm;@"/>
    <numFmt numFmtId="206" formatCode="_(#,##0;\(#,##0\);\-;&quot;  &quot;@"/>
    <numFmt numFmtId="207" formatCode="_(* #,##0,_);_(* \(#,##0,\);_(* &quot;-&quot;_);_(@_)"/>
    <numFmt numFmtId="208" formatCode="&quot;$&quot;#,##0_);[Red]\(&quot;$&quot;#,##0\)"/>
    <numFmt numFmtId="209" formatCode="\60\4\7\:"/>
    <numFmt numFmtId="210" formatCode="&quot;$&quot;#,\);\(&quot;$&quot;#,##0\)"/>
    <numFmt numFmtId="211" formatCode="&quot;$&quot;#,\);\(&quot;$&quot;#,\)"/>
    <numFmt numFmtId="212" formatCode="#,##0.00&quot; $&quot;;[Red]\-#,##0.00&quot; $&quot;"/>
    <numFmt numFmtId="213" formatCode="#,##0_ ;\-#,##0\ "/>
    <numFmt numFmtId="214" formatCode="#,##0;\(#,##0\)"/>
    <numFmt numFmtId="215" formatCode="#,##0.0"/>
    <numFmt numFmtId="216" formatCode="_-* #,##0.000_р_._-;\-* #,##0.000_р_._-;_-* &quot;-&quot;???_р_._-;_-@_-"/>
    <numFmt numFmtId="217" formatCode="0.00_ ;\-0.00\ "/>
    <numFmt numFmtId="218" formatCode="#,##0_р_."/>
    <numFmt numFmtId="219" formatCode="#,##0.00_р_."/>
    <numFmt numFmtId="220" formatCode="#,##0.0_р_."/>
    <numFmt numFmtId="221" formatCode="000000"/>
    <numFmt numFmtId="222" formatCode="#,##0.000"/>
    <numFmt numFmtId="223" formatCode="#,##0.0_ ;\-#,##0.0\ "/>
    <numFmt numFmtId="224" formatCode="#,##0.00_ ;\-#,##0.00\ "/>
  </numFmts>
  <fonts count="85">
    <font>
      <sz val="11"/>
      <color theme="1"/>
      <name val="Calibri"/>
      <family val="2"/>
    </font>
    <font>
      <sz val="11"/>
      <color indexed="8"/>
      <name val="Calibri"/>
      <family val="2"/>
    </font>
    <font>
      <sz val="10"/>
      <name val="Arial"/>
      <family val="2"/>
    </font>
    <font>
      <b/>
      <sz val="12"/>
      <name val="Times New Roman"/>
      <family val="1"/>
    </font>
    <font>
      <sz val="10"/>
      <name val="Arial Cyr"/>
      <family val="0"/>
    </font>
    <font>
      <sz val="11"/>
      <name val="Times New Roman"/>
      <family val="1"/>
    </font>
    <font>
      <b/>
      <sz val="10"/>
      <name val="Arial Cyr"/>
      <family val="2"/>
    </font>
    <font>
      <b/>
      <sz val="12"/>
      <name val="Arial"/>
      <family val="2"/>
    </font>
    <font>
      <b/>
      <sz val="10"/>
      <name val="Arial"/>
      <family val="2"/>
    </font>
    <font>
      <sz val="8"/>
      <name val="Arial"/>
      <family val="2"/>
    </font>
    <font>
      <sz val="10"/>
      <name val="Helv"/>
      <family val="0"/>
    </font>
    <font>
      <b/>
      <sz val="10"/>
      <color indexed="10"/>
      <name val="Arial"/>
      <family val="2"/>
    </font>
    <font>
      <b/>
      <sz val="10"/>
      <color indexed="12"/>
      <name val="Arial Cyr"/>
      <family val="2"/>
    </font>
    <font>
      <sz val="10"/>
      <color indexed="8"/>
      <name val="MS Sans Serif"/>
      <family val="2"/>
    </font>
    <font>
      <sz val="1"/>
      <color indexed="8"/>
      <name val="Courier"/>
      <family val="1"/>
    </font>
    <font>
      <b/>
      <sz val="1"/>
      <color indexed="8"/>
      <name val="Courier"/>
      <family val="1"/>
    </font>
    <font>
      <sz val="10"/>
      <color indexed="8"/>
      <name val="Arial"/>
      <family val="2"/>
    </font>
    <font>
      <sz val="10"/>
      <name val="Pragmatica"/>
      <family val="0"/>
    </font>
    <font>
      <sz val="9"/>
      <name val="Times New Roman"/>
      <family val="1"/>
    </font>
    <font>
      <sz val="10"/>
      <name val="MS Sans Serif"/>
      <family val="2"/>
    </font>
    <font>
      <sz val="10"/>
      <name val="Courier"/>
      <family val="1"/>
    </font>
    <font>
      <sz val="12"/>
      <name val="Tms Rmn"/>
      <family val="0"/>
    </font>
    <font>
      <sz val="10"/>
      <color indexed="62"/>
      <name val="Arial"/>
      <family val="2"/>
    </font>
    <font>
      <u val="single"/>
      <sz val="10"/>
      <color indexed="12"/>
      <name val="Arial"/>
      <family val="2"/>
    </font>
    <font>
      <sz val="8"/>
      <name val="Helv"/>
      <family val="0"/>
    </font>
    <font>
      <sz val="12"/>
      <color indexed="8"/>
      <name val="Times New Roman"/>
      <family val="1"/>
    </font>
    <font>
      <sz val="10"/>
      <name val="NTHelvetica/Cyrillic"/>
      <family val="0"/>
    </font>
    <font>
      <sz val="10"/>
      <name val="NTHarmonica"/>
      <family val="0"/>
    </font>
    <font>
      <sz val="10"/>
      <name val="Times New Roman"/>
      <family val="1"/>
    </font>
    <font>
      <b/>
      <sz val="10"/>
      <name val="Times New Roman"/>
      <family val="1"/>
    </font>
    <font>
      <sz val="11"/>
      <color indexed="8"/>
      <name val="Times New Roman"/>
      <family val="1"/>
    </font>
    <font>
      <sz val="8"/>
      <name val="Times New Roman"/>
      <family val="1"/>
    </font>
    <font>
      <b/>
      <sz val="11"/>
      <name val="Times New Roman"/>
      <family val="1"/>
    </font>
    <font>
      <b/>
      <sz val="16"/>
      <name val="Times New Roman"/>
      <family val="1"/>
    </font>
    <font>
      <sz val="12"/>
      <name val="Times New Roman"/>
      <family val="1"/>
    </font>
    <font>
      <b/>
      <sz val="14"/>
      <name val="Times New Roman"/>
      <family val="1"/>
    </font>
    <font>
      <i/>
      <sz val="14"/>
      <name val="Times New Roman"/>
      <family val="1"/>
    </font>
    <font>
      <b/>
      <sz val="13"/>
      <name val="Times New Roman"/>
      <family val="1"/>
    </font>
    <font>
      <b/>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0"/>
      <color indexed="8"/>
      <name val="Calibri"/>
      <family val="2"/>
    </font>
    <font>
      <sz val="9"/>
      <name val="Calibri"/>
      <family val="2"/>
    </font>
    <font>
      <sz val="11"/>
      <name val="Calibri"/>
      <family val="2"/>
    </font>
    <font>
      <sz val="1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sz val="10"/>
      <color theme="1"/>
      <name val="Times New Roman"/>
      <family val="1"/>
    </font>
    <font>
      <sz val="11"/>
      <color theme="1"/>
      <name val="Times New Roman"/>
      <family val="1"/>
    </font>
    <font>
      <sz val="11"/>
      <color rgb="FF000000"/>
      <name val="Times New Roman"/>
      <family val="1"/>
    </font>
    <font>
      <sz val="10"/>
      <color rgb="FF00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9"/>
        <bgColor indexed="64"/>
      </patternFill>
    </fill>
    <fill>
      <patternFill patternType="solid">
        <fgColor indexed="14"/>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9">
    <border>
      <left/>
      <right/>
      <top/>
      <bottom/>
      <diagonal/>
    </border>
    <border>
      <left>
        <color indexed="63"/>
      </left>
      <right>
        <color indexed="63"/>
      </right>
      <top style="thin"/>
      <bottom style="double"/>
    </border>
    <border>
      <left>
        <color indexed="63"/>
      </left>
      <right>
        <color indexed="63"/>
      </right>
      <top style="double"/>
      <bottom style="double"/>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hair"/>
      <right>
        <color indexed="63"/>
      </right>
      <top style="hair"/>
      <bottom style="hair">
        <color indexed="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right/>
      <top/>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hair">
        <color indexed="18"/>
      </left>
      <right style="hair">
        <color indexed="18"/>
      </right>
      <top style="hair">
        <color indexed="18"/>
      </top>
      <bottom style="hair">
        <color indexed="18"/>
      </bottom>
    </border>
    <border>
      <left style="thin"/>
      <right>
        <color indexed="63"/>
      </right>
      <top style="thin"/>
      <bottom>
        <color indexed="63"/>
      </bottom>
    </border>
    <border>
      <left style="thin"/>
      <right>
        <color indexed="63"/>
      </right>
      <top>
        <color indexed="63"/>
      </top>
      <bottom style="thin"/>
    </border>
  </borders>
  <cellStyleXfs count="1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4" fillId="0" borderId="0">
      <alignment/>
      <protection/>
    </xf>
    <xf numFmtId="0" fontId="10" fillId="0" borderId="0">
      <alignment/>
      <protection/>
    </xf>
    <xf numFmtId="0" fontId="10" fillId="0" borderId="0">
      <alignment/>
      <protection/>
    </xf>
    <xf numFmtId="44" fontId="14" fillId="0" borderId="0">
      <alignment/>
      <protection locked="0"/>
    </xf>
    <xf numFmtId="44" fontId="14" fillId="0" borderId="0">
      <alignment/>
      <protection locked="0"/>
    </xf>
    <xf numFmtId="44" fontId="14" fillId="0" borderId="0">
      <alignment/>
      <protection locked="0"/>
    </xf>
    <xf numFmtId="0" fontId="15" fillId="0" borderId="0">
      <alignment/>
      <protection locked="0"/>
    </xf>
    <xf numFmtId="0" fontId="15" fillId="0" borderId="0">
      <alignment/>
      <protection locked="0"/>
    </xf>
    <xf numFmtId="0" fontId="14" fillId="0" borderId="1">
      <alignment/>
      <protection locked="0"/>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16" fillId="0" borderId="0" applyFill="0" applyBorder="0" applyAlignment="0">
      <protection/>
    </xf>
    <xf numFmtId="202" fontId="10" fillId="0" borderId="0" applyFill="0" applyBorder="0" applyAlignment="0">
      <protection/>
    </xf>
    <xf numFmtId="201" fontId="2" fillId="0" borderId="0" applyFill="0" applyBorder="0" applyAlignment="0">
      <protection/>
    </xf>
    <xf numFmtId="197" fontId="17" fillId="0" borderId="0" applyFill="0" applyBorder="0" applyAlignment="0">
      <protection/>
    </xf>
    <xf numFmtId="198" fontId="17" fillId="0" borderId="0" applyFill="0" applyBorder="0" applyAlignment="0">
      <protection/>
    </xf>
    <xf numFmtId="194" fontId="10" fillId="0" borderId="0" applyFill="0" applyBorder="0" applyAlignment="0">
      <protection/>
    </xf>
    <xf numFmtId="203" fontId="10" fillId="0" borderId="0" applyFill="0" applyBorder="0" applyAlignment="0">
      <protection/>
    </xf>
    <xf numFmtId="202" fontId="10" fillId="0" borderId="0" applyFill="0" applyBorder="0" applyAlignment="0">
      <protection/>
    </xf>
    <xf numFmtId="0" fontId="2" fillId="0" borderId="0" applyFont="0" applyFill="0" applyBorder="0" applyAlignment="0" applyProtection="0"/>
    <xf numFmtId="194" fontId="10" fillId="0" borderId="0" applyFont="0" applyFill="0" applyBorder="0" applyAlignment="0" applyProtection="0"/>
    <xf numFmtId="209" fontId="18" fillId="0" borderId="0" applyFont="0" applyFill="0" applyBorder="0" applyAlignment="0" applyProtection="0"/>
    <xf numFmtId="208" fontId="19" fillId="0" borderId="0" applyFont="0" applyFill="0" applyBorder="0" applyAlignment="0" applyProtection="0"/>
    <xf numFmtId="202" fontId="10" fillId="0" borderId="0" applyFont="0" applyFill="0" applyBorder="0" applyAlignment="0" applyProtection="0"/>
    <xf numFmtId="210" fontId="20" fillId="0" borderId="0" applyFont="0" applyFill="0" applyBorder="0" applyAlignment="0" applyProtection="0"/>
    <xf numFmtId="204" fontId="2" fillId="20" borderId="0" applyFont="0" applyFill="0" applyBorder="0" applyAlignment="0" applyProtection="0"/>
    <xf numFmtId="14" fontId="16" fillId="0" borderId="0" applyFill="0" applyBorder="0" applyAlignment="0">
      <protection/>
    </xf>
    <xf numFmtId="205" fontId="2" fillId="20" borderId="0" applyFont="0" applyFill="0" applyBorder="0" applyAlignment="0" applyProtection="0"/>
    <xf numFmtId="38" fontId="19" fillId="0" borderId="2">
      <alignment vertical="center"/>
      <protection/>
    </xf>
    <xf numFmtId="0" fontId="21" fillId="0" borderId="0" applyNumberFormat="0" applyFill="0" applyBorder="0" applyAlignment="0" applyProtection="0"/>
    <xf numFmtId="194" fontId="10" fillId="0" borderId="0" applyFill="0" applyBorder="0" applyAlignment="0">
      <protection/>
    </xf>
    <xf numFmtId="202" fontId="10" fillId="0" borderId="0" applyFill="0" applyBorder="0" applyAlignment="0">
      <protection/>
    </xf>
    <xf numFmtId="194" fontId="10" fillId="0" borderId="0" applyFill="0" applyBorder="0" applyAlignment="0">
      <protection/>
    </xf>
    <xf numFmtId="203" fontId="10" fillId="0" borderId="0" applyFill="0" applyBorder="0" applyAlignment="0">
      <protection/>
    </xf>
    <xf numFmtId="202" fontId="10" fillId="0" borderId="0" applyFill="0" applyBorder="0" applyAlignment="0">
      <protection/>
    </xf>
    <xf numFmtId="10" fontId="22" fillId="21" borderId="3" applyNumberFormat="0" applyFill="0" applyBorder="0" applyAlignment="0" applyProtection="0"/>
    <xf numFmtId="38" fontId="9" fillId="22" borderId="0" applyNumberFormat="0" applyBorder="0" applyAlignment="0" applyProtection="0"/>
    <xf numFmtId="0" fontId="7" fillId="0" borderId="4" applyNumberFormat="0" applyAlignment="0" applyProtection="0"/>
    <xf numFmtId="0" fontId="7" fillId="0" borderId="5">
      <alignment horizontal="left" vertical="center"/>
      <protection/>
    </xf>
    <xf numFmtId="14" fontId="8" fillId="23" borderId="6">
      <alignment horizontal="center" vertical="center" wrapText="1"/>
      <protection/>
    </xf>
    <xf numFmtId="0" fontId="23" fillId="0" borderId="0" applyNumberFormat="0" applyFill="0" applyBorder="0" applyAlignment="0" applyProtection="0"/>
    <xf numFmtId="206" fontId="2" fillId="24" borderId="3" applyNumberFormat="0" applyFont="0" applyAlignment="0">
      <protection locked="0"/>
    </xf>
    <xf numFmtId="10" fontId="9" fillId="25" borderId="3" applyNumberFormat="0" applyBorder="0" applyAlignment="0" applyProtection="0"/>
    <xf numFmtId="194" fontId="10" fillId="0" borderId="0" applyFill="0" applyBorder="0" applyAlignment="0">
      <protection/>
    </xf>
    <xf numFmtId="202" fontId="10" fillId="0" borderId="0" applyFill="0" applyBorder="0" applyAlignment="0">
      <protection/>
    </xf>
    <xf numFmtId="194" fontId="10" fillId="0" borderId="0" applyFill="0" applyBorder="0" applyAlignment="0">
      <protection/>
    </xf>
    <xf numFmtId="203" fontId="10" fillId="0" borderId="0" applyFill="0" applyBorder="0" applyAlignment="0">
      <protection/>
    </xf>
    <xf numFmtId="202" fontId="10" fillId="0" borderId="0" applyFill="0" applyBorder="0" applyAlignment="0">
      <protection/>
    </xf>
    <xf numFmtId="212" fontId="2" fillId="0" borderId="0">
      <alignment/>
      <protection/>
    </xf>
    <xf numFmtId="0" fontId="2" fillId="0" borderId="0">
      <alignment/>
      <protection/>
    </xf>
    <xf numFmtId="0" fontId="24" fillId="0" borderId="0">
      <alignment/>
      <protection/>
    </xf>
    <xf numFmtId="0" fontId="10" fillId="0" borderId="0">
      <alignment/>
      <protection/>
    </xf>
    <xf numFmtId="207" fontId="2" fillId="20" borderId="0">
      <alignment/>
      <protection/>
    </xf>
    <xf numFmtId="0" fontId="25" fillId="20" borderId="0">
      <alignment/>
      <protection/>
    </xf>
    <xf numFmtId="192" fontId="2" fillId="0" borderId="0" applyFont="0" applyFill="0" applyBorder="0" applyAlignment="0" applyProtection="0"/>
    <xf numFmtId="198" fontId="17" fillId="0" borderId="0" applyFont="0" applyFill="0" applyBorder="0" applyAlignment="0" applyProtection="0"/>
    <xf numFmtId="196" fontId="17" fillId="0" borderId="0" applyFont="0" applyFill="0" applyBorder="0" applyAlignment="0" applyProtection="0"/>
    <xf numFmtId="10" fontId="2" fillId="0" borderId="0" applyFont="0" applyFill="0" applyBorder="0" applyAlignment="0" applyProtection="0"/>
    <xf numFmtId="211" fontId="20" fillId="0" borderId="0" applyFont="0" applyFill="0" applyBorder="0" applyAlignment="0" applyProtection="0"/>
    <xf numFmtId="189" fontId="10" fillId="0" borderId="0">
      <alignment/>
      <protection/>
    </xf>
    <xf numFmtId="190" fontId="10" fillId="0" borderId="0">
      <alignment/>
      <protection/>
    </xf>
    <xf numFmtId="194" fontId="10" fillId="0" borderId="0" applyFill="0" applyBorder="0" applyAlignment="0">
      <protection/>
    </xf>
    <xf numFmtId="202" fontId="10" fillId="0" borderId="0" applyFill="0" applyBorder="0" applyAlignment="0">
      <protection/>
    </xf>
    <xf numFmtId="194" fontId="10" fillId="0" borderId="0" applyFill="0" applyBorder="0" applyAlignment="0">
      <protection/>
    </xf>
    <xf numFmtId="203" fontId="10" fillId="0" borderId="0" applyFill="0" applyBorder="0" applyAlignment="0">
      <protection/>
    </xf>
    <xf numFmtId="202" fontId="10" fillId="0" borderId="0" applyFill="0" applyBorder="0" applyAlignment="0">
      <protection/>
    </xf>
    <xf numFmtId="0" fontId="24" fillId="0" borderId="0" applyNumberFormat="0">
      <alignment horizontal="left"/>
      <protection/>
    </xf>
    <xf numFmtId="3" fontId="4" fillId="0" borderId="0" applyFont="0" applyFill="0" applyBorder="0" applyAlignment="0">
      <protection/>
    </xf>
    <xf numFmtId="195" fontId="26" fillId="0" borderId="3">
      <alignment horizontal="left" vertical="center"/>
      <protection locked="0"/>
    </xf>
    <xf numFmtId="49" fontId="16" fillId="0" borderId="0" applyFill="0" applyBorder="0" applyAlignment="0">
      <protection/>
    </xf>
    <xf numFmtId="199" fontId="17" fillId="0" borderId="0" applyFill="0" applyBorder="0" applyAlignment="0">
      <protection/>
    </xf>
    <xf numFmtId="200" fontId="17" fillId="0" borderId="0" applyFill="0" applyBorder="0" applyAlignment="0">
      <protection/>
    </xf>
    <xf numFmtId="0" fontId="11" fillId="0" borderId="0" applyFill="0" applyBorder="0" applyProtection="0">
      <alignment horizontal="left" vertical="top"/>
    </xf>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191" fontId="4" fillId="0" borderId="7">
      <alignment/>
      <protection locked="0"/>
    </xf>
    <xf numFmtId="0" fontId="63" fillId="32" borderId="8" applyNumberFormat="0" applyAlignment="0" applyProtection="0"/>
    <xf numFmtId="0" fontId="64" fillId="33" borderId="9" applyNumberFormat="0" applyAlignment="0" applyProtection="0"/>
    <xf numFmtId="0" fontId="65" fillId="33" borderId="8" applyNumberFormat="0" applyAlignment="0" applyProtection="0"/>
    <xf numFmtId="0" fontId="66" fillId="0" borderId="0" applyNumberFormat="0" applyFill="0" applyBorder="0" applyAlignment="0" applyProtection="0"/>
    <xf numFmtId="0" fontId="6" fillId="22" borderId="10">
      <alignment/>
      <protection/>
    </xf>
    <xf numFmtId="14" fontId="4" fillId="0" borderId="0">
      <alignment horizontal="right"/>
      <protection/>
    </xf>
    <xf numFmtId="44" fontId="0" fillId="0" borderId="0" applyFont="0" applyFill="0" applyBorder="0" applyAlignment="0" applyProtection="0"/>
    <xf numFmtId="42" fontId="0" fillId="0" borderId="0" applyFont="0" applyFill="0" applyBorder="0" applyAlignment="0" applyProtection="0"/>
    <xf numFmtId="0" fontId="67" fillId="0" borderId="11" applyNumberFormat="0" applyFill="0" applyAlignment="0" applyProtection="0"/>
    <xf numFmtId="0" fontId="68" fillId="0" borderId="12" applyNumberFormat="0" applyFill="0" applyAlignment="0" applyProtection="0"/>
    <xf numFmtId="0" fontId="69" fillId="0" borderId="13" applyNumberFormat="0" applyFill="0" applyAlignment="0" applyProtection="0"/>
    <xf numFmtId="0" fontId="69" fillId="0" borderId="0" applyNumberFormat="0" applyFill="0" applyBorder="0" applyAlignment="0" applyProtection="0"/>
    <xf numFmtId="191" fontId="12" fillId="23" borderId="7">
      <alignment/>
      <protection/>
    </xf>
    <xf numFmtId="0" fontId="2" fillId="0" borderId="3">
      <alignment horizontal="right"/>
      <protection/>
    </xf>
    <xf numFmtId="0" fontId="70" fillId="0" borderId="14" applyNumberFormat="0" applyFill="0" applyAlignment="0" applyProtection="0"/>
    <xf numFmtId="0" fontId="2" fillId="0" borderId="0">
      <alignment/>
      <protection/>
    </xf>
    <xf numFmtId="0" fontId="71" fillId="34" borderId="15" applyNumberFormat="0" applyAlignment="0" applyProtection="0"/>
    <xf numFmtId="0" fontId="72" fillId="0" borderId="0" applyNumberFormat="0" applyFill="0" applyBorder="0" applyAlignment="0" applyProtection="0"/>
    <xf numFmtId="0" fontId="2" fillId="0" borderId="3">
      <alignment/>
      <protection/>
    </xf>
    <xf numFmtId="0" fontId="73" fillId="35" borderId="0" applyNumberFormat="0" applyBorder="0" applyAlignment="0" applyProtection="0"/>
    <xf numFmtId="0" fontId="2" fillId="0" borderId="0" applyNumberFormat="0" applyFont="0" applyFill="0" applyBorder="0" applyAlignment="0" applyProtection="0"/>
    <xf numFmtId="0" fontId="4" fillId="0" borderId="0">
      <alignment/>
      <protection/>
    </xf>
    <xf numFmtId="0" fontId="4" fillId="0" borderId="0">
      <alignment/>
      <protection/>
    </xf>
    <xf numFmtId="0" fontId="4" fillId="0" borderId="0">
      <alignment/>
      <protection/>
    </xf>
    <xf numFmtId="0" fontId="74" fillId="0" borderId="0" applyNumberFormat="0" applyFill="0" applyBorder="0" applyAlignment="0" applyProtection="0"/>
    <xf numFmtId="0" fontId="75" fillId="36" borderId="0" applyNumberFormat="0" applyBorder="0" applyAlignment="0" applyProtection="0"/>
    <xf numFmtId="0" fontId="76" fillId="0" borderId="0" applyNumberFormat="0" applyFill="0" applyBorder="0" applyAlignment="0" applyProtection="0"/>
    <xf numFmtId="0" fontId="0" fillId="37" borderId="16"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0" fontId="77" fillId="0" borderId="17" applyNumberFormat="0" applyFill="0" applyAlignment="0" applyProtection="0"/>
    <xf numFmtId="0" fontId="10" fillId="0" borderId="0">
      <alignment/>
      <protection/>
    </xf>
    <xf numFmtId="0" fontId="19" fillId="0" borderId="0" applyNumberFormat="0" applyFont="0" applyFill="0" applyBorder="0" applyAlignment="0" applyProtection="0"/>
    <xf numFmtId="0" fontId="4" fillId="0" borderId="0">
      <alignment vertical="justify"/>
      <protection/>
    </xf>
    <xf numFmtId="0" fontId="78" fillId="0" borderId="0" applyNumberFormat="0" applyFill="0" applyBorder="0" applyAlignment="0" applyProtection="0"/>
    <xf numFmtId="193" fontId="4" fillId="0" borderId="0" applyFont="0" applyFill="0" applyBorder="0" applyAlignment="0" applyProtection="0"/>
    <xf numFmtId="43" fontId="27"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79" fillId="38" borderId="0" applyNumberFormat="0" applyBorder="0" applyAlignment="0" applyProtection="0"/>
    <xf numFmtId="4" fontId="2" fillId="0" borderId="3">
      <alignment/>
      <protection/>
    </xf>
    <xf numFmtId="44" fontId="14" fillId="0" borderId="0">
      <alignment/>
      <protection locked="0"/>
    </xf>
  </cellStyleXfs>
  <cellXfs count="226">
    <xf numFmtId="0" fontId="0" fillId="0" borderId="0" xfId="0" applyFont="1" applyAlignment="1">
      <alignment/>
    </xf>
    <xf numFmtId="0" fontId="0" fillId="0" borderId="0" xfId="0" applyFill="1" applyAlignment="1">
      <alignment/>
    </xf>
    <xf numFmtId="0" fontId="0" fillId="0" borderId="0" xfId="0" applyFill="1" applyBorder="1" applyAlignment="1">
      <alignment/>
    </xf>
    <xf numFmtId="0" fontId="0" fillId="0" borderId="0" xfId="0" applyFont="1" applyFill="1" applyAlignment="1">
      <alignment horizontal="center"/>
    </xf>
    <xf numFmtId="0" fontId="0" fillId="0" borderId="0" xfId="0" applyFill="1" applyAlignment="1">
      <alignment horizontal="center" vertical="center"/>
    </xf>
    <xf numFmtId="0" fontId="0" fillId="0" borderId="0" xfId="0" applyFill="1" applyAlignment="1">
      <alignment horizontal="center"/>
    </xf>
    <xf numFmtId="0" fontId="80" fillId="0" borderId="0" xfId="0" applyFont="1" applyFill="1" applyAlignment="1">
      <alignment/>
    </xf>
    <xf numFmtId="3" fontId="29" fillId="0" borderId="3" xfId="0" applyNumberFormat="1" applyFont="1" applyFill="1" applyBorder="1" applyAlignment="1">
      <alignment horizontal="center" vertical="center" wrapText="1"/>
    </xf>
    <xf numFmtId="221" fontId="28" fillId="0" borderId="3" xfId="0" applyNumberFormat="1" applyFont="1" applyFill="1" applyBorder="1" applyAlignment="1">
      <alignment horizontal="left" vertical="center" wrapText="1"/>
    </xf>
    <xf numFmtId="221" fontId="5" fillId="0" borderId="3" xfId="0" applyNumberFormat="1" applyFont="1" applyFill="1" applyBorder="1" applyAlignment="1">
      <alignment horizontal="left" vertical="center" wrapText="1"/>
    </xf>
    <xf numFmtId="0" fontId="5" fillId="0" borderId="3" xfId="0" applyFont="1" applyFill="1" applyBorder="1" applyAlignment="1">
      <alignment horizontal="center" vertical="center" wrapText="1"/>
    </xf>
    <xf numFmtId="4" fontId="18" fillId="0" borderId="3" xfId="0" applyNumberFormat="1" applyFont="1" applyFill="1" applyBorder="1" applyAlignment="1">
      <alignment horizontal="center" vertical="center"/>
    </xf>
    <xf numFmtId="0" fontId="5" fillId="0" borderId="3" xfId="0" applyFont="1" applyFill="1" applyBorder="1" applyAlignment="1">
      <alignment horizontal="left" vertical="center" wrapText="1"/>
    </xf>
    <xf numFmtId="4" fontId="18" fillId="0" borderId="3" xfId="0" applyNumberFormat="1" applyFont="1" applyFill="1" applyBorder="1" applyAlignment="1">
      <alignment horizontal="center" vertical="center" wrapText="1"/>
    </xf>
    <xf numFmtId="221" fontId="5" fillId="0" borderId="3" xfId="0" applyNumberFormat="1" applyFont="1" applyFill="1" applyBorder="1" applyAlignment="1">
      <alignment horizontal="left" vertical="center" wrapText="1"/>
    </xf>
    <xf numFmtId="0" fontId="5" fillId="0" borderId="3" xfId="0" applyFont="1" applyFill="1" applyBorder="1" applyAlignment="1">
      <alignment vertical="center" wrapText="1"/>
    </xf>
    <xf numFmtId="221" fontId="5" fillId="0" borderId="18" xfId="0" applyNumberFormat="1" applyFont="1" applyFill="1" applyBorder="1" applyAlignment="1">
      <alignment horizontal="left" vertical="center" wrapText="1"/>
    </xf>
    <xf numFmtId="3" fontId="28" fillId="0" borderId="3" xfId="0" applyNumberFormat="1"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0" fontId="81" fillId="0" borderId="3" xfId="0" applyFont="1" applyFill="1" applyBorder="1" applyAlignment="1">
      <alignment vertical="center" wrapText="1"/>
    </xf>
    <xf numFmtId="1" fontId="5" fillId="0" borderId="3" xfId="0" applyNumberFormat="1" applyFont="1" applyFill="1" applyBorder="1" applyAlignment="1">
      <alignment horizontal="center" vertical="center" wrapText="1"/>
    </xf>
    <xf numFmtId="0" fontId="81" fillId="0" borderId="3" xfId="0" applyFont="1" applyFill="1" applyBorder="1" applyAlignment="1">
      <alignment wrapText="1"/>
    </xf>
    <xf numFmtId="0" fontId="5" fillId="0" borderId="19" xfId="0" applyFont="1" applyFill="1" applyBorder="1" applyAlignment="1">
      <alignment horizontal="left" vertical="center"/>
    </xf>
    <xf numFmtId="221" fontId="5" fillId="0" borderId="19" xfId="0" applyNumberFormat="1" applyFont="1" applyFill="1" applyBorder="1" applyAlignment="1">
      <alignment horizontal="left" vertical="center" wrapText="1"/>
    </xf>
    <xf numFmtId="221" fontId="28" fillId="0" borderId="3" xfId="0" applyNumberFormat="1" applyFont="1" applyBorder="1" applyAlignment="1">
      <alignment horizontal="left" vertical="center" wrapText="1"/>
    </xf>
    <xf numFmtId="213" fontId="5" fillId="0" borderId="3" xfId="151" applyNumberFormat="1" applyFont="1" applyFill="1" applyBorder="1" applyAlignment="1">
      <alignment horizontal="center" vertical="center" wrapText="1"/>
    </xf>
    <xf numFmtId="3" fontId="32" fillId="0" borderId="3" xfId="0" applyNumberFormat="1" applyFont="1" applyFill="1" applyBorder="1" applyAlignment="1">
      <alignment horizontal="center" vertical="center" wrapText="1"/>
    </xf>
    <xf numFmtId="0" fontId="29" fillId="0" borderId="3"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60" fillId="0" borderId="0" xfId="0" applyFont="1" applyFill="1" applyBorder="1" applyAlignment="1">
      <alignment/>
    </xf>
    <xf numFmtId="0" fontId="60" fillId="0" borderId="0" xfId="0" applyFont="1" applyFill="1" applyAlignment="1">
      <alignment/>
    </xf>
    <xf numFmtId="0" fontId="61" fillId="0" borderId="0" xfId="0" applyFont="1" applyFill="1" applyAlignment="1">
      <alignment/>
    </xf>
    <xf numFmtId="0" fontId="33" fillId="0" borderId="0" xfId="0" applyFont="1" applyFill="1" applyBorder="1" applyAlignment="1">
      <alignment/>
    </xf>
    <xf numFmtId="0" fontId="33" fillId="0" borderId="0" xfId="0" applyFont="1" applyFill="1" applyBorder="1" applyAlignment="1">
      <alignment horizontal="center" vertical="center"/>
    </xf>
    <xf numFmtId="0" fontId="32" fillId="0" borderId="3" xfId="0" applyFont="1" applyFill="1" applyBorder="1" applyAlignment="1">
      <alignment horizontal="center" vertical="center" wrapText="1"/>
    </xf>
    <xf numFmtId="0" fontId="32" fillId="0" borderId="3" xfId="133" applyFont="1" applyFill="1" applyBorder="1" applyAlignment="1" applyProtection="1">
      <alignment horizontal="center" vertical="center" wrapText="1"/>
      <protection locked="0"/>
    </xf>
    <xf numFmtId="0" fontId="28" fillId="0" borderId="3" xfId="0" applyFont="1" applyFill="1" applyBorder="1" applyAlignment="1" applyProtection="1">
      <alignment horizontal="center"/>
      <protection locked="0"/>
    </xf>
    <xf numFmtId="43" fontId="5" fillId="0" borderId="3" xfId="153" applyFont="1" applyFill="1" applyBorder="1" applyAlignment="1">
      <alignment vertical="center" wrapText="1"/>
    </xf>
    <xf numFmtId="3" fontId="34" fillId="0" borderId="3" xfId="0" applyNumberFormat="1" applyFont="1" applyFill="1" applyBorder="1" applyAlignment="1">
      <alignment horizontal="center" vertical="center" wrapText="1"/>
    </xf>
    <xf numFmtId="0" fontId="32" fillId="0" borderId="19" xfId="0" applyFont="1" applyFill="1" applyBorder="1" applyAlignment="1">
      <alignment horizontal="center" vertical="center" wrapText="1"/>
    </xf>
    <xf numFmtId="3" fontId="32" fillId="0" borderId="3" xfId="0" applyNumberFormat="1" applyFont="1" applyFill="1" applyBorder="1" applyAlignment="1">
      <alignment vertical="center" wrapText="1"/>
    </xf>
    <xf numFmtId="3" fontId="37" fillId="0" borderId="3" xfId="0" applyNumberFormat="1" applyFont="1" applyFill="1" applyBorder="1" applyAlignment="1">
      <alignment horizontal="center" vertical="center" wrapText="1"/>
    </xf>
    <xf numFmtId="0" fontId="32" fillId="0" borderId="0" xfId="0" applyFont="1" applyFill="1" applyAlignment="1">
      <alignment/>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3" fontId="32" fillId="0" borderId="0" xfId="0" applyNumberFormat="1" applyFont="1" applyFill="1" applyBorder="1" applyAlignment="1">
      <alignment vertical="center" wrapText="1"/>
    </xf>
    <xf numFmtId="3" fontId="35" fillId="0" borderId="0" xfId="0" applyNumberFormat="1" applyFont="1" applyFill="1" applyBorder="1" applyAlignment="1">
      <alignment horizontal="center" vertical="center" wrapText="1"/>
    </xf>
    <xf numFmtId="3" fontId="29" fillId="0" borderId="0" xfId="0" applyNumberFormat="1" applyFont="1" applyFill="1" applyBorder="1" applyAlignment="1">
      <alignment horizontal="center" vertical="center" wrapText="1"/>
    </xf>
    <xf numFmtId="0" fontId="29" fillId="0" borderId="0" xfId="0" applyFont="1" applyFill="1" applyAlignment="1">
      <alignment/>
    </xf>
    <xf numFmtId="0" fontId="60" fillId="0" borderId="20" xfId="0" applyFont="1" applyFill="1" applyBorder="1" applyAlignment="1">
      <alignment/>
    </xf>
    <xf numFmtId="0" fontId="60" fillId="0" borderId="0" xfId="0" applyFont="1" applyFill="1" applyAlignment="1">
      <alignment horizontal="center" vertical="center"/>
    </xf>
    <xf numFmtId="0" fontId="60" fillId="0" borderId="0" xfId="0" applyFont="1" applyFill="1" applyAlignment="1">
      <alignment horizontal="center"/>
    </xf>
    <xf numFmtId="4" fontId="59" fillId="0" borderId="0" xfId="0" applyNumberFormat="1" applyFont="1" applyFill="1" applyAlignment="1">
      <alignment horizontal="center"/>
    </xf>
    <xf numFmtId="4" fontId="60" fillId="0" borderId="0" xfId="0" applyNumberFormat="1" applyFont="1" applyFill="1" applyAlignment="1">
      <alignment horizontal="center"/>
    </xf>
    <xf numFmtId="2" fontId="59" fillId="0" borderId="0" xfId="0" applyNumberFormat="1" applyFont="1" applyFill="1" applyAlignment="1">
      <alignment horizontal="center"/>
    </xf>
    <xf numFmtId="215" fontId="18" fillId="0" borderId="0" xfId="0" applyNumberFormat="1" applyFont="1" applyFill="1" applyAlignment="1">
      <alignment/>
    </xf>
    <xf numFmtId="2" fontId="60" fillId="0" borderId="0" xfId="0" applyNumberFormat="1" applyFont="1" applyFill="1" applyAlignment="1">
      <alignment/>
    </xf>
    <xf numFmtId="0" fontId="5" fillId="0" borderId="0" xfId="0" applyFont="1" applyFill="1" applyAlignment="1">
      <alignment horizontal="center"/>
    </xf>
    <xf numFmtId="215" fontId="60" fillId="0" borderId="0" xfId="0" applyNumberFormat="1" applyFont="1" applyFill="1" applyAlignment="1">
      <alignment/>
    </xf>
    <xf numFmtId="3" fontId="18" fillId="0" borderId="3" xfId="0" applyNumberFormat="1" applyFont="1" applyFill="1" applyBorder="1" applyAlignment="1">
      <alignment horizontal="center" vertical="center" wrapText="1"/>
    </xf>
    <xf numFmtId="49" fontId="28" fillId="0" borderId="3" xfId="0" applyNumberFormat="1" applyFont="1" applyFill="1" applyBorder="1" applyAlignment="1">
      <alignment vertical="center" wrapText="1"/>
    </xf>
    <xf numFmtId="0" fontId="28" fillId="0" borderId="3" xfId="0" applyFont="1" applyFill="1" applyBorder="1" applyAlignment="1" applyProtection="1">
      <alignment horizontal="center" vertical="center"/>
      <protection locked="0"/>
    </xf>
    <xf numFmtId="221" fontId="28" fillId="0" borderId="3" xfId="0" applyNumberFormat="1" applyFont="1" applyFill="1" applyBorder="1" applyAlignment="1">
      <alignment horizontal="left" vertical="center" wrapText="1"/>
    </xf>
    <xf numFmtId="215" fontId="18" fillId="0" borderId="3" xfId="0" applyNumberFormat="1" applyFont="1" applyFill="1" applyBorder="1" applyAlignment="1">
      <alignment horizontal="center" vertical="center"/>
    </xf>
    <xf numFmtId="3" fontId="18" fillId="0" borderId="3" xfId="0" applyNumberFormat="1" applyFont="1" applyFill="1" applyBorder="1" applyAlignment="1">
      <alignment horizontal="center" vertical="center"/>
    </xf>
    <xf numFmtId="2" fontId="59" fillId="0" borderId="3" xfId="0" applyNumberFormat="1" applyFont="1" applyFill="1" applyBorder="1" applyAlignment="1">
      <alignment horizontal="center" vertical="center"/>
    </xf>
    <xf numFmtId="0" fontId="5" fillId="0" borderId="3" xfId="0" applyFont="1" applyFill="1" applyBorder="1" applyAlignment="1">
      <alignment wrapText="1"/>
    </xf>
    <xf numFmtId="0" fontId="82" fillId="0" borderId="3" xfId="0" applyFont="1" applyFill="1" applyBorder="1" applyAlignment="1">
      <alignment wrapText="1"/>
    </xf>
    <xf numFmtId="0" fontId="5" fillId="0" borderId="3" xfId="0" applyFont="1" applyFill="1" applyBorder="1" applyAlignment="1">
      <alignment wrapText="1" shrinkToFit="1"/>
    </xf>
    <xf numFmtId="43" fontId="5" fillId="0" borderId="3" xfId="153" applyFont="1" applyFill="1" applyBorder="1" applyAlignment="1">
      <alignment horizontal="center" vertical="center" wrapText="1"/>
    </xf>
    <xf numFmtId="0" fontId="5" fillId="0" borderId="18" xfId="0" applyFont="1" applyFill="1" applyBorder="1" applyAlignment="1">
      <alignment vertical="center" wrapText="1"/>
    </xf>
    <xf numFmtId="43" fontId="5" fillId="0" borderId="21" xfId="153" applyFont="1" applyFill="1" applyBorder="1" applyAlignment="1">
      <alignment horizontal="center" vertical="center" wrapText="1"/>
    </xf>
    <xf numFmtId="2" fontId="18" fillId="0" borderId="3" xfId="0" applyNumberFormat="1" applyFont="1" applyFill="1" applyBorder="1" applyAlignment="1">
      <alignment horizontal="center" vertical="center"/>
    </xf>
    <xf numFmtId="213" fontId="5" fillId="0" borderId="18" xfId="151" applyNumberFormat="1" applyFont="1" applyFill="1" applyBorder="1" applyAlignment="1">
      <alignment horizontal="center" vertical="center" wrapText="1"/>
    </xf>
    <xf numFmtId="3" fontId="28" fillId="0" borderId="21" xfId="0" applyNumberFormat="1" applyFont="1" applyFill="1" applyBorder="1" applyAlignment="1">
      <alignment horizontal="center" vertical="center" wrapText="1"/>
    </xf>
    <xf numFmtId="213" fontId="5" fillId="0" borderId="19" xfId="151" applyNumberFormat="1" applyFont="1" applyFill="1" applyBorder="1" applyAlignment="1">
      <alignment horizontal="center" vertical="center" wrapText="1"/>
    </xf>
    <xf numFmtId="215" fontId="18" fillId="0" borderId="3" xfId="0" applyNumberFormat="1" applyFont="1" applyFill="1" applyBorder="1" applyAlignment="1">
      <alignment horizontal="center" vertical="center" wrapText="1"/>
    </xf>
    <xf numFmtId="0" fontId="28" fillId="0" borderId="3" xfId="0" applyFont="1" applyFill="1" applyBorder="1" applyAlignment="1">
      <alignment horizontal="left" vertical="center" wrapText="1"/>
    </xf>
    <xf numFmtId="0" fontId="28" fillId="0" borderId="3" xfId="0" applyNumberFormat="1" applyFont="1" applyFill="1" applyBorder="1" applyAlignment="1">
      <alignment horizontal="center" vertical="center" wrapText="1"/>
    </xf>
    <xf numFmtId="221" fontId="5" fillId="0" borderId="22" xfId="0" applyNumberFormat="1" applyFont="1" applyFill="1" applyBorder="1" applyAlignment="1">
      <alignment horizontal="left" vertical="center" wrapText="1"/>
    </xf>
    <xf numFmtId="0" fontId="5" fillId="0" borderId="19" xfId="0" applyFont="1" applyFill="1" applyBorder="1" applyAlignment="1">
      <alignment vertical="center" wrapText="1"/>
    </xf>
    <xf numFmtId="221" fontId="5" fillId="0" borderId="18" xfId="0" applyNumberFormat="1" applyFont="1" applyFill="1" applyBorder="1" applyAlignment="1">
      <alignment horizontal="left" wrapText="1"/>
    </xf>
    <xf numFmtId="0" fontId="5" fillId="0" borderId="18" xfId="0" applyFont="1" applyFill="1" applyBorder="1" applyAlignment="1">
      <alignment horizontal="left" vertical="center" wrapText="1"/>
    </xf>
    <xf numFmtId="0" fontId="83" fillId="0" borderId="3" xfId="0" applyFont="1" applyFill="1" applyBorder="1" applyAlignment="1">
      <alignment vertical="center" wrapText="1"/>
    </xf>
    <xf numFmtId="221" fontId="31" fillId="0" borderId="3" xfId="0" applyNumberFormat="1" applyFont="1" applyFill="1" applyBorder="1" applyAlignment="1">
      <alignment horizontal="left" vertical="center" wrapText="1"/>
    </xf>
    <xf numFmtId="221" fontId="5" fillId="0" borderId="23" xfId="0" applyNumberFormat="1" applyFont="1" applyFill="1" applyBorder="1" applyAlignment="1">
      <alignment horizontal="left" vertical="center" wrapText="1"/>
    </xf>
    <xf numFmtId="0" fontId="5" fillId="0" borderId="0" xfId="0" applyFont="1" applyFill="1" applyAlignment="1">
      <alignment vertical="center" wrapText="1"/>
    </xf>
    <xf numFmtId="0" fontId="83" fillId="0" borderId="3" xfId="0" applyFont="1" applyFill="1" applyBorder="1" applyAlignment="1">
      <alignment wrapText="1"/>
    </xf>
    <xf numFmtId="0" fontId="60" fillId="0" borderId="0" xfId="0" applyFont="1" applyFill="1" applyBorder="1" applyAlignment="1">
      <alignment horizontal="center" vertical="center"/>
    </xf>
    <xf numFmtId="0" fontId="29" fillId="0" borderId="18" xfId="0" applyFont="1" applyFill="1" applyBorder="1" applyAlignment="1">
      <alignment horizontal="center" vertical="center" wrapText="1"/>
    </xf>
    <xf numFmtId="49" fontId="28" fillId="0" borderId="18" xfId="0" applyNumberFormat="1" applyFont="1" applyFill="1" applyBorder="1" applyAlignment="1">
      <alignment vertical="center" wrapText="1"/>
    </xf>
    <xf numFmtId="0" fontId="28" fillId="0" borderId="18" xfId="0" applyFont="1" applyFill="1" applyBorder="1" applyAlignment="1" applyProtection="1">
      <alignment horizontal="center" vertical="center"/>
      <protection locked="0"/>
    </xf>
    <xf numFmtId="43" fontId="5" fillId="0" borderId="24" xfId="153" applyFont="1" applyFill="1" applyBorder="1" applyAlignment="1">
      <alignment horizontal="center" vertical="center" wrapText="1"/>
    </xf>
    <xf numFmtId="3" fontId="28" fillId="0" borderId="18" xfId="0" applyNumberFormat="1" applyFont="1" applyFill="1" applyBorder="1" applyAlignment="1">
      <alignment horizontal="center" vertical="center" wrapText="1"/>
    </xf>
    <xf numFmtId="3" fontId="18" fillId="0" borderId="18" xfId="0" applyNumberFormat="1" applyFont="1" applyFill="1" applyBorder="1" applyAlignment="1">
      <alignment horizontal="center" vertical="center"/>
    </xf>
    <xf numFmtId="215" fontId="18" fillId="0" borderId="18" xfId="0" applyNumberFormat="1" applyFont="1" applyFill="1" applyBorder="1" applyAlignment="1">
      <alignment horizontal="center" vertical="center" wrapText="1"/>
    </xf>
    <xf numFmtId="4" fontId="18" fillId="0" borderId="18" xfId="0" applyNumberFormat="1" applyFont="1" applyFill="1" applyBorder="1" applyAlignment="1">
      <alignment horizontal="center" vertical="center" wrapText="1"/>
    </xf>
    <xf numFmtId="0" fontId="5" fillId="0" borderId="18"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84" fillId="0" borderId="3" xfId="0" applyFont="1" applyFill="1" applyBorder="1" applyAlignment="1">
      <alignment vertical="center" wrapText="1"/>
    </xf>
    <xf numFmtId="0" fontId="83" fillId="0" borderId="3" xfId="0" applyFont="1" applyFill="1" applyBorder="1" applyAlignment="1">
      <alignment horizontal="left" vertical="center" wrapText="1"/>
    </xf>
    <xf numFmtId="0" fontId="60" fillId="0" borderId="3" xfId="0" applyFont="1" applyFill="1" applyBorder="1" applyAlignment="1">
      <alignment/>
    </xf>
    <xf numFmtId="0" fontId="29" fillId="0" borderId="19" xfId="0" applyFont="1" applyFill="1" applyBorder="1" applyAlignment="1">
      <alignment horizontal="center" vertical="center" wrapText="1"/>
    </xf>
    <xf numFmtId="49" fontId="28" fillId="0" borderId="19" xfId="0" applyNumberFormat="1" applyFont="1" applyFill="1" applyBorder="1" applyAlignment="1">
      <alignment vertical="center" wrapText="1"/>
    </xf>
    <xf numFmtId="0" fontId="28" fillId="0" borderId="19" xfId="0" applyFont="1" applyFill="1" applyBorder="1" applyAlignment="1" applyProtection="1">
      <alignment horizontal="center" vertical="center"/>
      <protection locked="0"/>
    </xf>
    <xf numFmtId="221" fontId="28" fillId="0" borderId="19" xfId="0" applyNumberFormat="1" applyFont="1" applyFill="1" applyBorder="1" applyAlignment="1">
      <alignment horizontal="left" vertical="center" wrapText="1"/>
    </xf>
    <xf numFmtId="43" fontId="5" fillId="0" borderId="25" xfId="153" applyFont="1" applyFill="1" applyBorder="1" applyAlignment="1">
      <alignment horizontal="center" vertical="center" wrapText="1"/>
    </xf>
    <xf numFmtId="3" fontId="28" fillId="0" borderId="19" xfId="0" applyNumberFormat="1" applyFont="1" applyFill="1" applyBorder="1" applyAlignment="1">
      <alignment horizontal="center" vertical="center" wrapText="1"/>
    </xf>
    <xf numFmtId="3" fontId="18" fillId="0" borderId="19" xfId="0" applyNumberFormat="1" applyFont="1" applyFill="1" applyBorder="1" applyAlignment="1">
      <alignment horizontal="center" vertical="center"/>
    </xf>
    <xf numFmtId="215" fontId="18" fillId="0" borderId="19" xfId="0" applyNumberFormat="1" applyFont="1" applyFill="1" applyBorder="1" applyAlignment="1">
      <alignment horizontal="center" vertical="center" wrapText="1"/>
    </xf>
    <xf numFmtId="0" fontId="5" fillId="0" borderId="19" xfId="0" applyFont="1" applyFill="1" applyBorder="1" applyAlignment="1">
      <alignment horizontal="center" vertical="center" wrapText="1"/>
    </xf>
    <xf numFmtId="0" fontId="28" fillId="0" borderId="19" xfId="0" applyFont="1" applyFill="1" applyBorder="1" applyAlignment="1">
      <alignment horizontal="center" vertical="center" wrapText="1"/>
    </xf>
    <xf numFmtId="2" fontId="18" fillId="0" borderId="3" xfId="0" applyNumberFormat="1" applyFont="1" applyFill="1" applyBorder="1" applyAlignment="1">
      <alignment horizontal="center" vertical="center" wrapText="1"/>
    </xf>
    <xf numFmtId="0" fontId="28" fillId="0" borderId="0" xfId="0" applyFont="1" applyFill="1" applyAlignment="1">
      <alignment wrapText="1"/>
    </xf>
    <xf numFmtId="221" fontId="31" fillId="0" borderId="0" xfId="0" applyNumberFormat="1" applyFont="1" applyFill="1" applyBorder="1" applyAlignment="1">
      <alignment horizontal="left" wrapText="1"/>
    </xf>
    <xf numFmtId="4" fontId="18" fillId="0" borderId="19" xfId="0" applyNumberFormat="1" applyFont="1" applyFill="1" applyBorder="1" applyAlignment="1">
      <alignment horizontal="center" vertical="center" wrapText="1"/>
    </xf>
    <xf numFmtId="221" fontId="5" fillId="0" borderId="3" xfId="0" applyNumberFormat="1" applyFont="1" applyFill="1" applyBorder="1" applyAlignment="1">
      <alignment horizontal="left" wrapText="1"/>
    </xf>
    <xf numFmtId="187" fontId="5" fillId="0" borderId="3" xfId="0" applyNumberFormat="1" applyFont="1" applyFill="1" applyBorder="1" applyAlignment="1">
      <alignment horizontal="left" vertical="center" wrapText="1"/>
    </xf>
    <xf numFmtId="0" fontId="78" fillId="0" borderId="0" xfId="0" applyFont="1" applyFill="1" applyBorder="1" applyAlignment="1">
      <alignment/>
    </xf>
    <xf numFmtId="0" fontId="59" fillId="0" borderId="3" xfId="0" applyFont="1" applyFill="1" applyBorder="1" applyAlignment="1">
      <alignment horizontal="center" vertical="center"/>
    </xf>
    <xf numFmtId="187" fontId="5" fillId="0" borderId="3" xfId="0" applyNumberFormat="1" applyFont="1" applyFill="1" applyBorder="1" applyAlignment="1">
      <alignment horizontal="center" vertical="center" wrapText="1"/>
    </xf>
    <xf numFmtId="3" fontId="59" fillId="0" borderId="3" xfId="0" applyNumberFormat="1" applyFont="1" applyFill="1" applyBorder="1" applyAlignment="1">
      <alignment horizontal="center" vertical="center"/>
    </xf>
    <xf numFmtId="0" fontId="18" fillId="0" borderId="3" xfId="0" applyFont="1" applyFill="1" applyBorder="1" applyAlignment="1">
      <alignment horizontal="center" vertical="center"/>
    </xf>
    <xf numFmtId="0" fontId="60" fillId="0" borderId="0" xfId="0" applyFont="1" applyFill="1" applyBorder="1" applyAlignment="1">
      <alignment vertical="center"/>
    </xf>
    <xf numFmtId="0" fontId="5" fillId="0" borderId="0" xfId="0" applyFont="1" applyFill="1" applyAlignment="1">
      <alignment wrapText="1"/>
    </xf>
    <xf numFmtId="3" fontId="18" fillId="0" borderId="18" xfId="0"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0" fontId="18" fillId="0" borderId="19" xfId="0" applyFont="1" applyFill="1" applyBorder="1" applyAlignment="1">
      <alignment horizontal="center" vertical="center"/>
    </xf>
    <xf numFmtId="4" fontId="59" fillId="0" borderId="3" xfId="0" applyNumberFormat="1" applyFont="1" applyFill="1" applyBorder="1" applyAlignment="1">
      <alignment horizontal="center" vertical="center"/>
    </xf>
    <xf numFmtId="1" fontId="18" fillId="0" borderId="3" xfId="0" applyNumberFormat="1" applyFont="1" applyFill="1" applyBorder="1" applyAlignment="1">
      <alignment horizontal="center" vertical="center"/>
    </xf>
    <xf numFmtId="0" fontId="18" fillId="0" borderId="3" xfId="0" applyFont="1" applyFill="1" applyBorder="1" applyAlignment="1">
      <alignment horizontal="center" vertical="center" wrapText="1"/>
    </xf>
    <xf numFmtId="221" fontId="28" fillId="0" borderId="22" xfId="0" applyNumberFormat="1" applyFont="1" applyFill="1" applyBorder="1" applyAlignment="1">
      <alignment horizontal="left" vertical="center" wrapText="1"/>
    </xf>
    <xf numFmtId="0" fontId="5" fillId="0" borderId="19" xfId="0" applyFont="1" applyFill="1" applyBorder="1" applyAlignment="1">
      <alignment horizontal="left" vertical="center" wrapText="1"/>
    </xf>
    <xf numFmtId="187" fontId="5" fillId="0" borderId="19" xfId="0" applyNumberFormat="1" applyFont="1" applyFill="1" applyBorder="1" applyAlignment="1">
      <alignment vertical="center" wrapText="1"/>
    </xf>
    <xf numFmtId="187" fontId="5" fillId="0" borderId="3" xfId="0" applyNumberFormat="1" applyFont="1" applyFill="1" applyBorder="1" applyAlignment="1">
      <alignment vertical="center" wrapText="1"/>
    </xf>
    <xf numFmtId="43" fontId="5" fillId="0" borderId="3" xfId="153" applyFont="1" applyFill="1" applyBorder="1" applyAlignment="1">
      <alignment horizontal="left" vertical="center" wrapText="1"/>
    </xf>
    <xf numFmtId="43" fontId="5" fillId="0" borderId="3" xfId="153" applyFont="1" applyFill="1" applyBorder="1" applyAlignment="1">
      <alignment horizontal="left" wrapText="1"/>
    </xf>
    <xf numFmtId="0" fontId="29" fillId="0" borderId="3" xfId="0" applyFont="1" applyFill="1" applyBorder="1" applyAlignment="1">
      <alignment horizontal="center" vertical="center"/>
    </xf>
    <xf numFmtId="0" fontId="83" fillId="0" borderId="0" xfId="0" applyFont="1" applyFill="1" applyAlignment="1">
      <alignment wrapText="1"/>
    </xf>
    <xf numFmtId="0" fontId="61" fillId="0" borderId="0" xfId="0" applyFont="1" applyFill="1" applyBorder="1" applyAlignment="1">
      <alignment/>
    </xf>
    <xf numFmtId="43" fontId="5" fillId="0" borderId="3" xfId="153" applyNumberFormat="1" applyFont="1" applyFill="1" applyBorder="1" applyAlignment="1">
      <alignment horizontal="left" vertical="center" wrapText="1"/>
    </xf>
    <xf numFmtId="0" fontId="28" fillId="0" borderId="3" xfId="0" applyFont="1" applyFill="1" applyBorder="1" applyAlignment="1">
      <alignment horizontal="left" wrapText="1"/>
    </xf>
    <xf numFmtId="221" fontId="28" fillId="0" borderId="3" xfId="0" applyNumberFormat="1" applyFont="1" applyFill="1" applyBorder="1" applyAlignment="1">
      <alignment horizontal="center" vertical="center" wrapText="1"/>
    </xf>
    <xf numFmtId="0" fontId="28" fillId="0" borderId="3" xfId="0" applyFont="1" applyFill="1" applyBorder="1" applyAlignment="1">
      <alignment vertical="center" wrapText="1"/>
    </xf>
    <xf numFmtId="0" fontId="28" fillId="0" borderId="3" xfId="0" applyFont="1" applyFill="1" applyBorder="1" applyAlignment="1">
      <alignment wrapText="1"/>
    </xf>
    <xf numFmtId="0" fontId="5" fillId="0" borderId="3" xfId="0" applyFont="1" applyFill="1" applyBorder="1" applyAlignment="1" applyProtection="1">
      <alignment horizontal="center" vertical="center"/>
      <protection locked="0"/>
    </xf>
    <xf numFmtId="0" fontId="28" fillId="0" borderId="3" xfId="153" applyNumberFormat="1" applyFont="1" applyFill="1" applyBorder="1" applyAlignment="1">
      <alignment horizontal="center" vertical="center"/>
    </xf>
    <xf numFmtId="1" fontId="28" fillId="0" borderId="3" xfId="0" applyNumberFormat="1" applyFont="1" applyFill="1" applyBorder="1" applyAlignment="1">
      <alignment horizontal="center" vertical="center" wrapText="1"/>
    </xf>
    <xf numFmtId="224" fontId="18" fillId="0" borderId="3" xfId="151" applyNumberFormat="1" applyFont="1" applyFill="1" applyBorder="1" applyAlignment="1">
      <alignment horizontal="center" vertical="center" wrapText="1"/>
    </xf>
    <xf numFmtId="224" fontId="18" fillId="0" borderId="3" xfId="0" applyNumberFormat="1" applyFont="1" applyFill="1" applyBorder="1" applyAlignment="1">
      <alignment horizontal="center" vertical="center" wrapText="1"/>
    </xf>
    <xf numFmtId="0" fontId="5" fillId="0" borderId="26" xfId="0" applyFont="1" applyFill="1" applyBorder="1" applyAlignment="1">
      <alignment wrapText="1"/>
    </xf>
    <xf numFmtId="221" fontId="28" fillId="0" borderId="3" xfId="0" applyNumberFormat="1" applyFont="1" applyFill="1" applyBorder="1" applyAlignment="1">
      <alignment horizontal="left" wrapText="1"/>
    </xf>
    <xf numFmtId="0" fontId="28" fillId="0" borderId="3" xfId="153" applyNumberFormat="1" applyFont="1" applyFill="1" applyBorder="1" applyAlignment="1">
      <alignment horizontal="center" vertical="center" wrapText="1"/>
    </xf>
    <xf numFmtId="0" fontId="28" fillId="0" borderId="3" xfId="151" applyNumberFormat="1" applyFont="1" applyFill="1" applyBorder="1" applyAlignment="1">
      <alignment horizontal="center" vertical="center"/>
    </xf>
    <xf numFmtId="0" fontId="5" fillId="0" borderId="23" xfId="0" applyFont="1" applyFill="1" applyBorder="1" applyAlignment="1">
      <alignment vertical="center" wrapText="1"/>
    </xf>
    <xf numFmtId="0" fontId="5" fillId="0" borderId="3" xfId="0" applyFont="1" applyFill="1" applyBorder="1" applyAlignment="1">
      <alignment horizontal="justify" vertical="center" wrapText="1"/>
    </xf>
    <xf numFmtId="43" fontId="5" fillId="0" borderId="3" xfId="151" applyFont="1" applyFill="1" applyBorder="1" applyAlignment="1">
      <alignment horizontal="left" vertical="center" wrapText="1"/>
    </xf>
    <xf numFmtId="176" fontId="5" fillId="0" borderId="3" xfId="0" applyNumberFormat="1" applyFont="1" applyFill="1" applyBorder="1" applyAlignment="1">
      <alignment horizontal="center" vertical="center" wrapText="1"/>
    </xf>
    <xf numFmtId="43" fontId="5" fillId="0" borderId="3" xfId="151" applyFont="1" applyFill="1" applyBorder="1" applyAlignment="1">
      <alignment vertical="center" wrapText="1"/>
    </xf>
    <xf numFmtId="0" fontId="5" fillId="0" borderId="3" xfId="0" applyFont="1" applyFill="1" applyBorder="1" applyAlignment="1">
      <alignment vertical="center"/>
    </xf>
    <xf numFmtId="0" fontId="5" fillId="0" borderId="22" xfId="0" applyFont="1" applyFill="1" applyBorder="1" applyAlignment="1">
      <alignment vertical="center" wrapText="1"/>
    </xf>
    <xf numFmtId="0" fontId="34" fillId="0" borderId="3" xfId="0" applyFont="1" applyFill="1" applyBorder="1" applyAlignment="1">
      <alignment horizontal="center" vertical="center" wrapText="1"/>
    </xf>
    <xf numFmtId="0" fontId="60" fillId="0" borderId="3" xfId="0" applyFont="1" applyFill="1" applyBorder="1" applyAlignment="1">
      <alignment horizontal="center" vertical="center"/>
    </xf>
    <xf numFmtId="221" fontId="28" fillId="0" borderId="22" xfId="0" applyNumberFormat="1" applyFont="1" applyFill="1" applyBorder="1" applyAlignment="1">
      <alignment horizontal="left" wrapText="1"/>
    </xf>
    <xf numFmtId="0" fontId="18" fillId="0" borderId="3" xfId="0" applyFont="1" applyFill="1" applyBorder="1" applyAlignment="1">
      <alignment horizontal="left" vertical="center" wrapText="1"/>
    </xf>
    <xf numFmtId="0" fontId="5" fillId="0" borderId="22" xfId="0" applyFont="1" applyFill="1" applyBorder="1" applyAlignment="1">
      <alignment horizontal="left" vertical="center"/>
    </xf>
    <xf numFmtId="0" fontId="5" fillId="0" borderId="21" xfId="0" applyFont="1" applyFill="1" applyBorder="1" applyAlignment="1">
      <alignment vertical="center" wrapText="1"/>
    </xf>
    <xf numFmtId="0" fontId="5" fillId="0" borderId="3" xfId="0" applyFont="1" applyFill="1" applyBorder="1" applyAlignment="1">
      <alignment horizontal="left" vertical="top" wrapText="1"/>
    </xf>
    <xf numFmtId="0" fontId="5" fillId="0" borderId="27" xfId="0" applyFont="1" applyFill="1" applyBorder="1" applyAlignment="1">
      <alignment horizontal="left" vertical="center"/>
    </xf>
    <xf numFmtId="0" fontId="5" fillId="0" borderId="3" xfId="0" applyFont="1" applyFill="1" applyBorder="1" applyAlignment="1">
      <alignment horizontal="left" vertical="center"/>
    </xf>
    <xf numFmtId="0" fontId="5" fillId="0" borderId="18" xfId="0" applyFont="1" applyFill="1" applyBorder="1" applyAlignment="1" applyProtection="1">
      <alignment horizontal="center" vertical="center"/>
      <protection locked="0"/>
    </xf>
    <xf numFmtId="0" fontId="28" fillId="0" borderId="18" xfId="0" applyFont="1" applyFill="1" applyBorder="1" applyAlignment="1">
      <alignment wrapText="1"/>
    </xf>
    <xf numFmtId="0" fontId="18" fillId="0" borderId="3" xfId="0" applyFont="1" applyFill="1" applyBorder="1" applyAlignment="1">
      <alignment vertical="center" wrapText="1"/>
    </xf>
    <xf numFmtId="0" fontId="5" fillId="0" borderId="19" xfId="0" applyFont="1" applyFill="1" applyBorder="1" applyAlignment="1" applyProtection="1">
      <alignment horizontal="center" vertical="center"/>
      <protection locked="0"/>
    </xf>
    <xf numFmtId="0" fontId="60" fillId="0" borderId="19" xfId="0" applyFont="1" applyFill="1" applyBorder="1" applyAlignment="1">
      <alignment wrapText="1"/>
    </xf>
    <xf numFmtId="1" fontId="5" fillId="0" borderId="18" xfId="0" applyNumberFormat="1" applyFont="1" applyFill="1" applyBorder="1" applyAlignment="1">
      <alignment horizontal="center" vertical="center" wrapText="1"/>
    </xf>
    <xf numFmtId="0" fontId="18" fillId="0" borderId="22" xfId="0" applyFont="1" applyFill="1" applyBorder="1" applyAlignment="1">
      <alignment horizontal="left" vertical="center" wrapText="1"/>
    </xf>
    <xf numFmtId="1" fontId="5" fillId="0" borderId="21" xfId="0" applyNumberFormat="1" applyFont="1" applyFill="1" applyBorder="1" applyAlignment="1">
      <alignment horizontal="center" vertical="center" wrapText="1"/>
    </xf>
    <xf numFmtId="2" fontId="18" fillId="0" borderId="22" xfId="0" applyNumberFormat="1" applyFont="1" applyFill="1" applyBorder="1" applyAlignment="1">
      <alignment horizontal="center" vertical="center" wrapText="1"/>
    </xf>
    <xf numFmtId="0" fontId="5" fillId="0" borderId="23" xfId="0" applyFont="1" applyFill="1" applyBorder="1" applyAlignment="1">
      <alignment horizontal="left" vertical="center" wrapText="1"/>
    </xf>
    <xf numFmtId="0" fontId="5" fillId="0" borderId="22" xfId="0" applyFont="1" applyFill="1" applyBorder="1" applyAlignment="1">
      <alignment horizontal="left" vertical="center" wrapText="1"/>
    </xf>
    <xf numFmtId="1" fontId="5" fillId="0" borderId="19"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2" fontId="5" fillId="0" borderId="3" xfId="0" applyNumberFormat="1" applyFont="1" applyFill="1" applyBorder="1" applyAlignment="1">
      <alignment horizontal="left" vertical="center" wrapText="1"/>
    </xf>
    <xf numFmtId="221" fontId="31" fillId="0" borderId="3" xfId="0" applyNumberFormat="1" applyFont="1" applyFill="1" applyBorder="1" applyAlignment="1">
      <alignment horizontal="left" wrapText="1"/>
    </xf>
    <xf numFmtId="0" fontId="31" fillId="0" borderId="3" xfId="0" applyFont="1" applyFill="1" applyBorder="1" applyAlignment="1">
      <alignment horizontal="left" vertical="top" wrapText="1"/>
    </xf>
    <xf numFmtId="221" fontId="18" fillId="0" borderId="3" xfId="0" applyNumberFormat="1" applyFont="1" applyFill="1" applyBorder="1" applyAlignment="1">
      <alignment horizontal="left" vertical="center" wrapText="1"/>
    </xf>
    <xf numFmtId="176" fontId="5" fillId="0" borderId="19" xfId="0" applyNumberFormat="1" applyFont="1" applyFill="1" applyBorder="1" applyAlignment="1">
      <alignment horizontal="center" vertical="center" wrapText="1"/>
    </xf>
    <xf numFmtId="0" fontId="5" fillId="0" borderId="3" xfId="0" applyFont="1" applyFill="1" applyBorder="1" applyAlignment="1">
      <alignment horizontal="left" wrapText="1"/>
    </xf>
    <xf numFmtId="0" fontId="5" fillId="0" borderId="21" xfId="0" applyFont="1" applyFill="1" applyBorder="1" applyAlignment="1">
      <alignment horizontal="left" vertical="center" wrapText="1"/>
    </xf>
    <xf numFmtId="0" fontId="28" fillId="0" borderId="3" xfId="0" applyFont="1" applyFill="1" applyBorder="1" applyAlignment="1">
      <alignment horizontal="left" vertical="top" wrapText="1"/>
    </xf>
    <xf numFmtId="221" fontId="5" fillId="0" borderId="28" xfId="0" applyNumberFormat="1" applyFont="1" applyFill="1" applyBorder="1" applyAlignment="1">
      <alignment horizontal="left" vertical="center" wrapText="1"/>
    </xf>
    <xf numFmtId="0" fontId="60" fillId="0" borderId="3" xfId="0" applyFont="1" applyFill="1" applyBorder="1" applyAlignment="1">
      <alignment wrapText="1"/>
    </xf>
    <xf numFmtId="215" fontId="18" fillId="0" borderId="3" xfId="149" applyNumberFormat="1" applyFont="1" applyFill="1" applyBorder="1" applyAlignment="1">
      <alignment horizontal="center" vertical="center"/>
    </xf>
    <xf numFmtId="176" fontId="18" fillId="0" borderId="3" xfId="0" applyNumberFormat="1" applyFont="1" applyFill="1" applyBorder="1" applyAlignment="1">
      <alignment horizontal="center" vertical="center" wrapText="1"/>
    </xf>
    <xf numFmtId="3" fontId="18" fillId="0" borderId="19" xfId="0" applyNumberFormat="1" applyFont="1" applyFill="1" applyBorder="1" applyAlignment="1">
      <alignment horizontal="center" vertical="center" wrapText="1"/>
    </xf>
    <xf numFmtId="0" fontId="5" fillId="0" borderId="18" xfId="0" applyFont="1" applyFill="1" applyBorder="1" applyAlignment="1">
      <alignment horizontal="left" vertical="center"/>
    </xf>
    <xf numFmtId="0" fontId="5" fillId="0" borderId="19" xfId="0" applyFont="1" applyFill="1" applyBorder="1" applyAlignment="1" applyProtection="1">
      <alignment horizontal="center"/>
      <protection locked="0"/>
    </xf>
    <xf numFmtId="0" fontId="5" fillId="0" borderId="18" xfId="0" applyFont="1" applyFill="1" applyBorder="1" applyAlignment="1">
      <alignment vertical="center"/>
    </xf>
    <xf numFmtId="3" fontId="5" fillId="0" borderId="3" xfId="153" applyNumberFormat="1" applyFont="1" applyFill="1" applyBorder="1" applyAlignment="1">
      <alignment vertical="center" wrapText="1"/>
    </xf>
    <xf numFmtId="0" fontId="5" fillId="0" borderId="19" xfId="0" applyFont="1" applyFill="1" applyBorder="1" applyAlignment="1">
      <alignment vertical="center"/>
    </xf>
    <xf numFmtId="221" fontId="5" fillId="0" borderId="3" xfId="0" applyNumberFormat="1" applyFont="1" applyBorder="1" applyAlignment="1">
      <alignment horizontal="left" vertical="center" wrapText="1"/>
    </xf>
    <xf numFmtId="0" fontId="82" fillId="0" borderId="3" xfId="0" applyFont="1" applyBorder="1" applyAlignment="1">
      <alignment vertical="center"/>
    </xf>
    <xf numFmtId="221" fontId="5" fillId="0" borderId="3" xfId="0" applyNumberFormat="1" applyFont="1" applyFill="1" applyBorder="1" applyAlignment="1">
      <alignment horizontal="center" vertical="center" wrapText="1"/>
    </xf>
    <xf numFmtId="0" fontId="82" fillId="0" borderId="3" xfId="0" applyFont="1" applyFill="1" applyBorder="1" applyAlignment="1">
      <alignment vertical="center"/>
    </xf>
    <xf numFmtId="0" fontId="82" fillId="0" borderId="3" xfId="0" applyFont="1" applyFill="1" applyBorder="1" applyAlignment="1">
      <alignment horizontal="left" vertical="center" wrapText="1"/>
    </xf>
    <xf numFmtId="0" fontId="81" fillId="0" borderId="3" xfId="0" applyFont="1" applyBorder="1" applyAlignment="1">
      <alignment vertical="center" wrapText="1"/>
    </xf>
    <xf numFmtId="0" fontId="60" fillId="0" borderId="3" xfId="0" applyNumberFormat="1" applyFont="1" applyFill="1" applyBorder="1" applyAlignment="1">
      <alignment horizontal="center" vertical="center"/>
    </xf>
    <xf numFmtId="49" fontId="60" fillId="0" borderId="3" xfId="0" applyNumberFormat="1" applyFont="1" applyFill="1" applyBorder="1" applyAlignment="1">
      <alignment horizontal="center" vertical="center"/>
    </xf>
    <xf numFmtId="0" fontId="61" fillId="0" borderId="3" xfId="0" applyFont="1" applyFill="1" applyBorder="1" applyAlignment="1">
      <alignment horizontal="center" vertical="center"/>
    </xf>
    <xf numFmtId="0" fontId="5" fillId="0" borderId="3" xfId="0" applyFont="1" applyFill="1" applyBorder="1" applyAlignment="1">
      <alignment/>
    </xf>
    <xf numFmtId="1" fontId="59" fillId="0" borderId="3" xfId="0" applyNumberFormat="1" applyFont="1" applyFill="1" applyBorder="1" applyAlignment="1">
      <alignment horizontal="center" vertical="center"/>
    </xf>
    <xf numFmtId="4" fontId="18" fillId="0" borderId="0" xfId="0" applyNumberFormat="1" applyFont="1" applyFill="1" applyAlignment="1">
      <alignment horizontal="center" vertical="center"/>
    </xf>
    <xf numFmtId="3" fontId="18" fillId="0" borderId="3" xfId="132" applyNumberFormat="1" applyFont="1" applyFill="1" applyBorder="1" applyAlignment="1">
      <alignment horizontal="center" vertical="center" wrapText="1"/>
    </xf>
    <xf numFmtId="3" fontId="38" fillId="0" borderId="3" xfId="0" applyNumberFormat="1" applyFont="1" applyFill="1" applyBorder="1" applyAlignment="1">
      <alignment horizontal="center" vertical="center" wrapText="1"/>
    </xf>
    <xf numFmtId="0" fontId="18" fillId="0" borderId="19" xfId="0" applyFont="1" applyFill="1" applyBorder="1" applyAlignment="1">
      <alignment horizontal="center" vertical="center" wrapText="1"/>
    </xf>
    <xf numFmtId="3" fontId="38" fillId="0" borderId="3" xfId="0" applyNumberFormat="1" applyFont="1" applyFill="1" applyBorder="1" applyAlignment="1">
      <alignment horizontal="center" vertical="center"/>
    </xf>
    <xf numFmtId="176" fontId="18" fillId="0" borderId="3" xfId="0" applyNumberFormat="1" applyFont="1" applyFill="1" applyBorder="1" applyAlignment="1">
      <alignment horizontal="center" vertical="center"/>
    </xf>
    <xf numFmtId="2" fontId="18" fillId="0" borderId="0" xfId="0" applyNumberFormat="1" applyFont="1" applyFill="1" applyAlignment="1">
      <alignment horizontal="center" vertical="center"/>
    </xf>
    <xf numFmtId="180" fontId="18" fillId="0" borderId="3" xfId="149" applyNumberFormat="1" applyFont="1" applyFill="1" applyBorder="1" applyAlignment="1">
      <alignment vertical="center" wrapText="1"/>
    </xf>
    <xf numFmtId="221" fontId="18" fillId="0" borderId="3" xfId="0" applyNumberFormat="1" applyFont="1" applyBorder="1" applyAlignment="1">
      <alignment horizontal="left" vertical="center" wrapText="1"/>
    </xf>
    <xf numFmtId="3" fontId="3" fillId="0" borderId="3" xfId="0" applyNumberFormat="1" applyFont="1" applyFill="1" applyBorder="1" applyAlignment="1">
      <alignment horizontal="center" vertical="center" wrapText="1"/>
    </xf>
    <xf numFmtId="0" fontId="3" fillId="0" borderId="0" xfId="0" applyFont="1" applyFill="1" applyAlignment="1">
      <alignment horizontal="right"/>
    </xf>
    <xf numFmtId="0" fontId="34" fillId="0" borderId="0" xfId="0" applyFont="1" applyFill="1" applyBorder="1" applyAlignment="1">
      <alignment horizontal="left" wrapText="1"/>
    </xf>
    <xf numFmtId="0" fontId="35" fillId="0" borderId="20" xfId="0" applyFont="1" applyFill="1" applyBorder="1" applyAlignment="1">
      <alignment horizontal="center"/>
    </xf>
    <xf numFmtId="3" fontId="38" fillId="0" borderId="3" xfId="0" applyNumberFormat="1" applyFont="1" applyFill="1" applyBorder="1" applyAlignment="1">
      <alignment horizontal="center" vertical="center" wrapText="1"/>
    </xf>
  </cellXfs>
  <cellStyles count="144">
    <cellStyle name="Normal" xfId="0"/>
    <cellStyle name="&#13;&#10;JournalTemplate=C:\COMFO\CTALK\JOURSTD.TPL&#13;&#10;LbStateAddress=3 3 0 251 1 89 2 311&#13;&#10;LbStateJou" xfId="15"/>
    <cellStyle name="_PRICE_1C" xfId="16"/>
    <cellStyle name="_ОТЧЕТ для ДКФ    06 04 05  (6)" xfId="17"/>
    <cellStyle name="_План развития ПТС на 2005-2010 (связи станционной части)" xfId="18"/>
    <cellStyle name="”ќђќ‘ћ‚›‰" xfId="19"/>
    <cellStyle name="”љ‘ђћ‚ђќќ›‰" xfId="20"/>
    <cellStyle name="„…ќ…†ќ›‰" xfId="21"/>
    <cellStyle name="‡ђѓћ‹ћ‚ћљ1" xfId="22"/>
    <cellStyle name="‡ђѓћ‹ћ‚ћљ2" xfId="23"/>
    <cellStyle name="’ћѓћ‚›‰" xfId="24"/>
    <cellStyle name="20% — акцент1" xfId="25"/>
    <cellStyle name="20% — акцент2" xfId="26"/>
    <cellStyle name="20% — акцент3" xfId="27"/>
    <cellStyle name="20% — акцент4" xfId="28"/>
    <cellStyle name="20% — акцент5" xfId="29"/>
    <cellStyle name="20% — акцент6" xfId="30"/>
    <cellStyle name="40% — акцент1" xfId="31"/>
    <cellStyle name="40% — акцент2" xfId="32"/>
    <cellStyle name="40% — акцент3" xfId="33"/>
    <cellStyle name="40% — акцент4" xfId="34"/>
    <cellStyle name="40% — акцент5" xfId="35"/>
    <cellStyle name="40% — акцент6" xfId="36"/>
    <cellStyle name="60% — акцент1" xfId="37"/>
    <cellStyle name="60% — акцент2" xfId="38"/>
    <cellStyle name="60% — акцент3" xfId="39"/>
    <cellStyle name="60% — акцент4" xfId="40"/>
    <cellStyle name="60% — акцент5" xfId="41"/>
    <cellStyle name="60% — акцент6" xfId="42"/>
    <cellStyle name="Calc Currency (0)" xfId="43"/>
    <cellStyle name="Calc Currency (2)" xfId="44"/>
    <cellStyle name="Calc Percent (0)" xfId="45"/>
    <cellStyle name="Calc Percent (1)" xfId="46"/>
    <cellStyle name="Calc Percent (2)" xfId="47"/>
    <cellStyle name="Calc Units (0)" xfId="48"/>
    <cellStyle name="Calc Units (1)" xfId="49"/>
    <cellStyle name="Calc Units (2)" xfId="50"/>
    <cellStyle name="Comma [0]_#6 Temps &amp; Contractors" xfId="51"/>
    <cellStyle name="Comma [00]" xfId="52"/>
    <cellStyle name="Comma_#6 Temps &amp; Contractors" xfId="53"/>
    <cellStyle name="Currency [0]" xfId="54"/>
    <cellStyle name="Currency [00]" xfId="55"/>
    <cellStyle name="Currency_#6 Temps &amp; Contractors" xfId="56"/>
    <cellStyle name="Date" xfId="57"/>
    <cellStyle name="Date Short" xfId="58"/>
    <cellStyle name="Date without year" xfId="59"/>
    <cellStyle name="DELTA" xfId="60"/>
    <cellStyle name="E&amp;Y House" xfId="61"/>
    <cellStyle name="Enter Currency (0)" xfId="62"/>
    <cellStyle name="Enter Currency (2)" xfId="63"/>
    <cellStyle name="Enter Units (0)" xfId="64"/>
    <cellStyle name="Enter Units (1)" xfId="65"/>
    <cellStyle name="Enter Units (2)" xfId="66"/>
    <cellStyle name="From" xfId="67"/>
    <cellStyle name="Grey" xfId="68"/>
    <cellStyle name="Header1" xfId="69"/>
    <cellStyle name="Header2" xfId="70"/>
    <cellStyle name="Heading" xfId="71"/>
    <cellStyle name="Hyperlink_RESULTS" xfId="72"/>
    <cellStyle name="Input" xfId="73"/>
    <cellStyle name="Input [yellow]" xfId="74"/>
    <cellStyle name="Link Currency (0)" xfId="75"/>
    <cellStyle name="Link Currency (2)" xfId="76"/>
    <cellStyle name="Link Units (0)" xfId="77"/>
    <cellStyle name="Link Units (1)" xfId="78"/>
    <cellStyle name="Link Units (2)" xfId="79"/>
    <cellStyle name="Normal - Style1" xfId="80"/>
    <cellStyle name="Normal_# 41-Market &amp;Trends" xfId="81"/>
    <cellStyle name="Normal1" xfId="82"/>
    <cellStyle name="normбlnм_laroux" xfId="83"/>
    <cellStyle name="numbers" xfId="84"/>
    <cellStyle name="paint" xfId="85"/>
    <cellStyle name="Percent (0)" xfId="86"/>
    <cellStyle name="Percent [0]" xfId="87"/>
    <cellStyle name="Percent [00]" xfId="88"/>
    <cellStyle name="Percent [2]" xfId="89"/>
    <cellStyle name="Percent_#6 Temps &amp; Contractors" xfId="90"/>
    <cellStyle name="piw#" xfId="91"/>
    <cellStyle name="piw%" xfId="92"/>
    <cellStyle name="PrePop Currency (0)" xfId="93"/>
    <cellStyle name="PrePop Currency (2)" xfId="94"/>
    <cellStyle name="PrePop Units (0)" xfId="95"/>
    <cellStyle name="PrePop Units (1)" xfId="96"/>
    <cellStyle name="PrePop Units (2)" xfId="97"/>
    <cellStyle name="Price_Body" xfId="98"/>
    <cellStyle name="Rubles" xfId="99"/>
    <cellStyle name="stand_bord" xfId="100"/>
    <cellStyle name="Text Indent A" xfId="101"/>
    <cellStyle name="Text Indent B" xfId="102"/>
    <cellStyle name="Text Indent C" xfId="103"/>
    <cellStyle name="Tickmark" xfId="104"/>
    <cellStyle name="Акцент1" xfId="105"/>
    <cellStyle name="Акцент2" xfId="106"/>
    <cellStyle name="Акцент3" xfId="107"/>
    <cellStyle name="Акцент4" xfId="108"/>
    <cellStyle name="Акцент5" xfId="109"/>
    <cellStyle name="Акцент6" xfId="110"/>
    <cellStyle name="Беззащитный" xfId="111"/>
    <cellStyle name="Ввод " xfId="112"/>
    <cellStyle name="Вывод" xfId="113"/>
    <cellStyle name="Вычисление" xfId="114"/>
    <cellStyle name="Hyperlink" xfId="115"/>
    <cellStyle name="Группа" xfId="116"/>
    <cellStyle name="Дата" xfId="117"/>
    <cellStyle name="Currency" xfId="118"/>
    <cellStyle name="Currency [0]" xfId="119"/>
    <cellStyle name="Заголовок 1" xfId="120"/>
    <cellStyle name="Заголовок 2" xfId="121"/>
    <cellStyle name="Заголовок 3" xfId="122"/>
    <cellStyle name="Заголовок 4" xfId="123"/>
    <cellStyle name="Защитный" xfId="124"/>
    <cellStyle name="Звезды" xfId="125"/>
    <cellStyle name="Итог" xfId="126"/>
    <cellStyle name="КАНДАГАЧ тел3-33-96" xfId="127"/>
    <cellStyle name="Контрольная ячейка" xfId="128"/>
    <cellStyle name="Название" xfId="129"/>
    <cellStyle name="Название 2" xfId="130"/>
    <cellStyle name="Нейтральный" xfId="131"/>
    <cellStyle name="Обычный 2" xfId="132"/>
    <cellStyle name="Обычный 2 2" xfId="133"/>
    <cellStyle name="Обычный 3" xfId="134"/>
    <cellStyle name="Обычный 4" xfId="135"/>
    <cellStyle name="Followed Hyperlink" xfId="136"/>
    <cellStyle name="Плохой" xfId="137"/>
    <cellStyle name="Пояснение" xfId="138"/>
    <cellStyle name="Примечание" xfId="139"/>
    <cellStyle name="Percent" xfId="140"/>
    <cellStyle name="Процентный 2" xfId="141"/>
    <cellStyle name="Связанная ячейка" xfId="142"/>
    <cellStyle name="Стиль 1" xfId="143"/>
    <cellStyle name="Стиль 2" xfId="144"/>
    <cellStyle name="Стиль_названий" xfId="145"/>
    <cellStyle name="Текст предупреждения" xfId="146"/>
    <cellStyle name="Тысячи [0]" xfId="147"/>
    <cellStyle name="Тысячи_3Com" xfId="148"/>
    <cellStyle name="Comma" xfId="149"/>
    <cellStyle name="Comma [0]" xfId="150"/>
    <cellStyle name="Финансовый 2" xfId="151"/>
    <cellStyle name="Финансовый 2 2" xfId="152"/>
    <cellStyle name="Финансовый 3" xfId="153"/>
    <cellStyle name="Финансовый 4" xfId="154"/>
    <cellStyle name="Хороший" xfId="155"/>
    <cellStyle name="Цена" xfId="156"/>
    <cellStyle name="Џђћ–…ќ’ќ›‰" xfId="1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ainserver\&#1086;&#1073;&#1084;&#1077;&#1085;%20&#1076;&#1086;&#1082;&#1091;&#1084;&#1077;&#1085;&#1090;&#1072;&#1084;&#1080;\WINDOWS\TEMP\Rar$DI00.640\&#1064;&#1072;&#1073;&#1083;&#1086;&#1085;%20&#1087;&#1083;&#1072;&#1085;&#1072;%20&#1043;&#1047;_ru_v38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лан ГЗ"/>
      <sheetName val="Фонд"/>
      <sheetName val="ФКРБ"/>
      <sheetName val="ЭКРБ"/>
      <sheetName val="Источник финансирования"/>
      <sheetName val="Способ закупки"/>
      <sheetName val="Вид предмета"/>
      <sheetName val="Месяцы"/>
      <sheetName val="Год"/>
      <sheetName val="Тип пункта плана"/>
      <sheetName val="КАТО"/>
      <sheetName val="Служебный ФКРБ"/>
      <sheetName val="КТРУ_Товары_часть1"/>
      <sheetName val="КТРУ_Товары_часть2"/>
      <sheetName val="КТРУ_Товары_часть3"/>
      <sheetName val="КТРУ_Работы"/>
      <sheetName val="КТРУ_Услуги"/>
    </sheetNames>
    <sheetDataSet>
      <sheetData sheetId="4">
        <row r="1">
          <cell r="A1" t="str">
            <v>1 Бюджет</v>
          </cell>
        </row>
        <row r="2">
          <cell r="A2" t="str">
            <v>2 Внешние займы</v>
          </cell>
        </row>
        <row r="3">
          <cell r="A3" t="str">
            <v>3 Деньги от реализации ГУ товаров (работ, услуг), остающихся в их распоряжении</v>
          </cell>
        </row>
        <row r="4">
          <cell r="A4" t="str">
            <v>4 Спонсорская и благотворительная помощь</v>
          </cell>
        </row>
        <row r="5">
          <cell r="A5" t="str">
            <v>5 Временно размещенные деньги физических и юридических лиц</v>
          </cell>
        </row>
        <row r="6">
          <cell r="A6" t="str">
            <v>6 Аккредитивы</v>
          </cell>
        </row>
      </sheetData>
      <sheetData sheetId="6">
        <row r="1">
          <cell r="A1" t="str">
            <v>Товар</v>
          </cell>
        </row>
        <row r="2">
          <cell r="A2" t="str">
            <v>Работа</v>
          </cell>
        </row>
        <row r="3">
          <cell r="A3" t="str">
            <v>Услуга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76">
      <selection activeCell="A76" sqref="A1:IV16384"/>
    </sheetView>
  </sheetViews>
  <sheetFormatPr defaultColWidth="9.00390625" defaultRowHeight="15"/>
  <cols>
    <col min="1" max="4" width="9.00390625" style="1" customWidth="1"/>
    <col min="5" max="5" width="9.00390625" style="6" customWidth="1"/>
    <col min="6" max="9" width="9.00390625" style="1" customWidth="1"/>
    <col min="10" max="10" width="9.00390625" style="4" customWidth="1"/>
    <col min="11" max="11" width="9.00390625" style="3" customWidth="1"/>
    <col min="12" max="14" width="9.00390625" style="5" customWidth="1"/>
    <col min="15" max="18" width="9.00390625" style="1" customWidth="1"/>
    <col min="19" max="16384" width="9.00390625" style="2" customWidth="1"/>
  </cols>
  <sheetData/>
  <sheetProtection/>
  <printOptions/>
  <pageMargins left="0.1968503937007874" right="0.11811023622047245" top="0.15748031496062992" bottom="0.15748031496062992" header="0.11811023622047245" footer="0.118110236220472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N383"/>
  <sheetViews>
    <sheetView tabSelected="1" zoomScalePageLayoutView="0" workbookViewId="0" topLeftCell="A364">
      <selection activeCell="M8" sqref="M8"/>
    </sheetView>
  </sheetViews>
  <sheetFormatPr defaultColWidth="9.00390625" defaultRowHeight="15"/>
  <cols>
    <col min="1" max="1" width="4.57421875" style="30" customWidth="1"/>
    <col min="2" max="2" width="4.00390625" style="30" customWidth="1"/>
    <col min="3" max="3" width="4.8515625" style="30" customWidth="1"/>
    <col min="4" max="4" width="5.8515625" style="30" customWidth="1"/>
    <col min="5" max="5" width="4.8515625" style="31" customWidth="1"/>
    <col min="6" max="6" width="10.00390625" style="30" customWidth="1"/>
    <col min="7" max="7" width="11.140625" style="30" customWidth="1"/>
    <col min="8" max="8" width="10.421875" style="30" customWidth="1"/>
    <col min="9" max="9" width="7.00390625" style="30" customWidth="1"/>
    <col min="10" max="10" width="5.421875" style="50" customWidth="1"/>
    <col min="11" max="11" width="6.28125" style="51" customWidth="1"/>
    <col min="12" max="12" width="9.7109375" style="51" customWidth="1"/>
    <col min="13" max="13" width="11.140625" style="51" customWidth="1"/>
    <col min="14" max="14" width="11.00390625" style="51" customWidth="1"/>
    <col min="15" max="15" width="8.28125" style="30" customWidth="1"/>
    <col min="16" max="16" width="8.00390625" style="30" customWidth="1"/>
    <col min="17" max="17" width="6.8515625" style="30" customWidth="1"/>
    <col min="18" max="18" width="6.28125" style="30" customWidth="1"/>
    <col min="19" max="16384" width="9.00390625" style="29" customWidth="1"/>
  </cols>
  <sheetData>
    <row r="1" spans="10:17" ht="24.75" customHeight="1" hidden="1">
      <c r="J1" s="222"/>
      <c r="K1" s="222"/>
      <c r="L1" s="222"/>
      <c r="M1" s="222"/>
      <c r="N1" s="222"/>
      <c r="O1" s="222"/>
      <c r="P1" s="222"/>
      <c r="Q1" s="222"/>
    </row>
    <row r="2" spans="10:17" ht="24.75" customHeight="1" hidden="1">
      <c r="J2" s="222"/>
      <c r="K2" s="222"/>
      <c r="L2" s="222"/>
      <c r="M2" s="222"/>
      <c r="N2" s="222"/>
      <c r="O2" s="222"/>
      <c r="P2" s="222"/>
      <c r="Q2" s="222"/>
    </row>
    <row r="3" spans="9:17" ht="32.25" customHeight="1" hidden="1">
      <c r="I3" s="32"/>
      <c r="J3" s="33"/>
      <c r="K3" s="32"/>
      <c r="L3" s="32"/>
      <c r="M3" s="32"/>
      <c r="N3" s="32"/>
      <c r="O3" s="32"/>
      <c r="P3" s="32"/>
      <c r="Q3" s="32"/>
    </row>
    <row r="4" spans="9:18" ht="68.25" customHeight="1">
      <c r="I4" s="32"/>
      <c r="J4" s="33"/>
      <c r="K4" s="32"/>
      <c r="L4" s="32"/>
      <c r="M4" s="32"/>
      <c r="N4" s="223" t="s">
        <v>1362</v>
      </c>
      <c r="O4" s="223"/>
      <c r="P4" s="223"/>
      <c r="Q4" s="223"/>
      <c r="R4" s="223"/>
    </row>
    <row r="5" spans="1:18" ht="32.25" customHeight="1">
      <c r="A5" s="224" t="s">
        <v>1363</v>
      </c>
      <c r="B5" s="224"/>
      <c r="C5" s="224"/>
      <c r="D5" s="224"/>
      <c r="E5" s="224"/>
      <c r="F5" s="224"/>
      <c r="G5" s="224"/>
      <c r="H5" s="224"/>
      <c r="I5" s="224"/>
      <c r="J5" s="224"/>
      <c r="K5" s="224"/>
      <c r="L5" s="224"/>
      <c r="M5" s="224"/>
      <c r="N5" s="224"/>
      <c r="O5" s="224"/>
      <c r="P5" s="224"/>
      <c r="Q5" s="224"/>
      <c r="R5" s="224"/>
    </row>
    <row r="6" spans="1:18" ht="108.75" customHeight="1">
      <c r="A6" s="34" t="s">
        <v>26</v>
      </c>
      <c r="B6" s="34" t="s">
        <v>48</v>
      </c>
      <c r="C6" s="35" t="s">
        <v>49</v>
      </c>
      <c r="D6" s="35" t="s">
        <v>51</v>
      </c>
      <c r="E6" s="35" t="s">
        <v>84</v>
      </c>
      <c r="F6" s="35" t="s">
        <v>3</v>
      </c>
      <c r="G6" s="35" t="s">
        <v>320</v>
      </c>
      <c r="H6" s="35" t="s">
        <v>27</v>
      </c>
      <c r="I6" s="34" t="s">
        <v>4</v>
      </c>
      <c r="J6" s="34" t="s">
        <v>37</v>
      </c>
      <c r="K6" s="34" t="s">
        <v>10</v>
      </c>
      <c r="L6" s="34" t="s">
        <v>330</v>
      </c>
      <c r="M6" s="26" t="s">
        <v>331</v>
      </c>
      <c r="N6" s="26" t="s">
        <v>332</v>
      </c>
      <c r="O6" s="34" t="s">
        <v>25</v>
      </c>
      <c r="P6" s="34" t="s">
        <v>17</v>
      </c>
      <c r="Q6" s="34" t="s">
        <v>18</v>
      </c>
      <c r="R6" s="34" t="s">
        <v>47</v>
      </c>
    </row>
    <row r="7" spans="1:18" ht="79.5" customHeight="1">
      <c r="A7" s="27" t="s">
        <v>438</v>
      </c>
      <c r="B7" s="60" t="s">
        <v>52</v>
      </c>
      <c r="C7" s="61" t="s">
        <v>50</v>
      </c>
      <c r="D7" s="61" t="s">
        <v>19</v>
      </c>
      <c r="E7" s="62" t="s">
        <v>311</v>
      </c>
      <c r="F7" s="14" t="s">
        <v>312</v>
      </c>
      <c r="G7" s="14" t="s">
        <v>313</v>
      </c>
      <c r="H7" s="12" t="s">
        <v>1161</v>
      </c>
      <c r="I7" s="10" t="s">
        <v>1</v>
      </c>
      <c r="J7" s="18">
        <v>1</v>
      </c>
      <c r="K7" s="17" t="s">
        <v>19</v>
      </c>
      <c r="L7" s="63">
        <f>M7</f>
        <v>614309.8214285714</v>
      </c>
      <c r="M7" s="63">
        <f aca="true" t="shared" si="0" ref="M7:M67">N7/1.12</f>
        <v>614309.8214285714</v>
      </c>
      <c r="N7" s="211">
        <v>688027</v>
      </c>
      <c r="O7" s="10" t="s">
        <v>764</v>
      </c>
      <c r="P7" s="28" t="s">
        <v>576</v>
      </c>
      <c r="Q7" s="28" t="s">
        <v>577</v>
      </c>
      <c r="R7" s="162">
        <v>0</v>
      </c>
    </row>
    <row r="8" spans="1:18" ht="79.5" customHeight="1">
      <c r="A8" s="27" t="s">
        <v>1158</v>
      </c>
      <c r="B8" s="60" t="s">
        <v>52</v>
      </c>
      <c r="C8" s="61" t="s">
        <v>50</v>
      </c>
      <c r="D8" s="61" t="s">
        <v>19</v>
      </c>
      <c r="E8" s="62" t="s">
        <v>311</v>
      </c>
      <c r="F8" s="14" t="s">
        <v>312</v>
      </c>
      <c r="G8" s="14" t="s">
        <v>313</v>
      </c>
      <c r="H8" s="12" t="s">
        <v>1162</v>
      </c>
      <c r="I8" s="10" t="s">
        <v>1</v>
      </c>
      <c r="J8" s="18">
        <v>1</v>
      </c>
      <c r="K8" s="17" t="s">
        <v>19</v>
      </c>
      <c r="L8" s="63">
        <f>M8</f>
        <v>184856.24999999997</v>
      </c>
      <c r="M8" s="63">
        <f t="shared" si="0"/>
        <v>184856.24999999997</v>
      </c>
      <c r="N8" s="211">
        <v>207039</v>
      </c>
      <c r="O8" s="10" t="s">
        <v>764</v>
      </c>
      <c r="P8" s="28" t="s">
        <v>576</v>
      </c>
      <c r="Q8" s="28" t="s">
        <v>577</v>
      </c>
      <c r="R8" s="162">
        <v>0</v>
      </c>
    </row>
    <row r="9" spans="1:18" ht="79.5" customHeight="1">
      <c r="A9" s="27" t="s">
        <v>1159</v>
      </c>
      <c r="B9" s="60" t="s">
        <v>52</v>
      </c>
      <c r="C9" s="61" t="s">
        <v>50</v>
      </c>
      <c r="D9" s="61" t="s">
        <v>19</v>
      </c>
      <c r="E9" s="62" t="s">
        <v>311</v>
      </c>
      <c r="F9" s="14" t="s">
        <v>312</v>
      </c>
      <c r="G9" s="14" t="s">
        <v>313</v>
      </c>
      <c r="H9" s="12" t="s">
        <v>1163</v>
      </c>
      <c r="I9" s="10" t="s">
        <v>1</v>
      </c>
      <c r="J9" s="18">
        <v>1</v>
      </c>
      <c r="K9" s="17" t="s">
        <v>19</v>
      </c>
      <c r="L9" s="63">
        <f>M9</f>
        <v>184856.24999999997</v>
      </c>
      <c r="M9" s="63">
        <f t="shared" si="0"/>
        <v>184856.24999999997</v>
      </c>
      <c r="N9" s="211">
        <v>207039</v>
      </c>
      <c r="O9" s="10" t="s">
        <v>764</v>
      </c>
      <c r="P9" s="28" t="s">
        <v>576</v>
      </c>
      <c r="Q9" s="28" t="s">
        <v>577</v>
      </c>
      <c r="R9" s="162">
        <v>0</v>
      </c>
    </row>
    <row r="10" spans="1:18" ht="79.5" customHeight="1">
      <c r="A10" s="27" t="s">
        <v>1160</v>
      </c>
      <c r="B10" s="60" t="s">
        <v>52</v>
      </c>
      <c r="C10" s="61" t="s">
        <v>50</v>
      </c>
      <c r="D10" s="61" t="s">
        <v>19</v>
      </c>
      <c r="E10" s="62" t="s">
        <v>311</v>
      </c>
      <c r="F10" s="14" t="s">
        <v>312</v>
      </c>
      <c r="G10" s="14" t="s">
        <v>313</v>
      </c>
      <c r="H10" s="12" t="s">
        <v>1164</v>
      </c>
      <c r="I10" s="10" t="s">
        <v>1</v>
      </c>
      <c r="J10" s="18">
        <v>1</v>
      </c>
      <c r="K10" s="17" t="s">
        <v>19</v>
      </c>
      <c r="L10" s="63">
        <f>M10</f>
        <v>178165.17857142855</v>
      </c>
      <c r="M10" s="63">
        <f t="shared" si="0"/>
        <v>178165.17857142855</v>
      </c>
      <c r="N10" s="211">
        <v>199545</v>
      </c>
      <c r="O10" s="10" t="s">
        <v>764</v>
      </c>
      <c r="P10" s="28" t="s">
        <v>576</v>
      </c>
      <c r="Q10" s="28" t="s">
        <v>577</v>
      </c>
      <c r="R10" s="162">
        <v>0</v>
      </c>
    </row>
    <row r="11" spans="1:18" ht="76.5" customHeight="1">
      <c r="A11" s="27" t="s">
        <v>439</v>
      </c>
      <c r="B11" s="60" t="s">
        <v>52</v>
      </c>
      <c r="C11" s="61" t="s">
        <v>50</v>
      </c>
      <c r="D11" s="61" t="s">
        <v>19</v>
      </c>
      <c r="E11" s="62" t="s">
        <v>85</v>
      </c>
      <c r="F11" s="14" t="s">
        <v>86</v>
      </c>
      <c r="G11" s="14" t="s">
        <v>86</v>
      </c>
      <c r="H11" s="12" t="s">
        <v>882</v>
      </c>
      <c r="I11" s="10" t="s">
        <v>1</v>
      </c>
      <c r="J11" s="18">
        <v>1</v>
      </c>
      <c r="K11" s="17" t="s">
        <v>19</v>
      </c>
      <c r="L11" s="64">
        <f>M11/J11</f>
        <v>616258.9285714285</v>
      </c>
      <c r="M11" s="65">
        <f t="shared" si="0"/>
        <v>616258.9285714285</v>
      </c>
      <c r="N11" s="11">
        <v>690210</v>
      </c>
      <c r="O11" s="10" t="s">
        <v>45</v>
      </c>
      <c r="P11" s="28" t="s">
        <v>576</v>
      </c>
      <c r="Q11" s="28" t="s">
        <v>883</v>
      </c>
      <c r="R11" s="162">
        <v>0</v>
      </c>
    </row>
    <row r="12" spans="1:18" ht="69.75" customHeight="1">
      <c r="A12" s="27" t="s">
        <v>637</v>
      </c>
      <c r="B12" s="60" t="s">
        <v>52</v>
      </c>
      <c r="C12" s="61" t="s">
        <v>50</v>
      </c>
      <c r="D12" s="61" t="s">
        <v>19</v>
      </c>
      <c r="E12" s="62" t="s">
        <v>85</v>
      </c>
      <c r="F12" s="14" t="s">
        <v>86</v>
      </c>
      <c r="G12" s="14" t="s">
        <v>86</v>
      </c>
      <c r="H12" s="12" t="s">
        <v>884</v>
      </c>
      <c r="I12" s="10" t="s">
        <v>1</v>
      </c>
      <c r="J12" s="18">
        <v>1</v>
      </c>
      <c r="K12" s="17" t="s">
        <v>19</v>
      </c>
      <c r="L12" s="64">
        <f aca="true" t="shared" si="1" ref="L12:L67">M12/J12</f>
        <v>86696.42857142857</v>
      </c>
      <c r="M12" s="65">
        <f t="shared" si="0"/>
        <v>86696.42857142857</v>
      </c>
      <c r="N12" s="11">
        <v>97100</v>
      </c>
      <c r="O12" s="10" t="s">
        <v>45</v>
      </c>
      <c r="P12" s="28" t="s">
        <v>576</v>
      </c>
      <c r="Q12" s="28" t="s">
        <v>883</v>
      </c>
      <c r="R12" s="162">
        <v>0</v>
      </c>
    </row>
    <row r="13" spans="1:18" ht="87" customHeight="1">
      <c r="A13" s="27" t="s">
        <v>638</v>
      </c>
      <c r="B13" s="60" t="s">
        <v>52</v>
      </c>
      <c r="C13" s="61" t="s">
        <v>50</v>
      </c>
      <c r="D13" s="61" t="s">
        <v>19</v>
      </c>
      <c r="E13" s="62" t="s">
        <v>85</v>
      </c>
      <c r="F13" s="14" t="s">
        <v>86</v>
      </c>
      <c r="G13" s="14" t="s">
        <v>86</v>
      </c>
      <c r="H13" s="15" t="s">
        <v>1255</v>
      </c>
      <c r="I13" s="10" t="s">
        <v>1</v>
      </c>
      <c r="J13" s="18">
        <v>1</v>
      </c>
      <c r="K13" s="17" t="s">
        <v>19</v>
      </c>
      <c r="L13" s="64">
        <f t="shared" si="1"/>
        <v>349142.8571428571</v>
      </c>
      <c r="M13" s="65">
        <f t="shared" si="0"/>
        <v>349142.8571428571</v>
      </c>
      <c r="N13" s="11">
        <v>391040</v>
      </c>
      <c r="O13" s="10" t="s">
        <v>43</v>
      </c>
      <c r="P13" s="28" t="s">
        <v>576</v>
      </c>
      <c r="Q13" s="28" t="s">
        <v>577</v>
      </c>
      <c r="R13" s="162">
        <v>0</v>
      </c>
    </row>
    <row r="14" spans="1:18" ht="61.5" customHeight="1">
      <c r="A14" s="27" t="s">
        <v>1181</v>
      </c>
      <c r="B14" s="60" t="s">
        <v>52</v>
      </c>
      <c r="C14" s="61" t="s">
        <v>50</v>
      </c>
      <c r="D14" s="61" t="s">
        <v>19</v>
      </c>
      <c r="E14" s="62" t="s">
        <v>85</v>
      </c>
      <c r="F14" s="14" t="s">
        <v>86</v>
      </c>
      <c r="G14" s="14" t="s">
        <v>86</v>
      </c>
      <c r="H14" s="66" t="s">
        <v>894</v>
      </c>
      <c r="I14" s="10" t="s">
        <v>1</v>
      </c>
      <c r="J14" s="18">
        <v>1</v>
      </c>
      <c r="K14" s="17" t="s">
        <v>19</v>
      </c>
      <c r="L14" s="64">
        <v>1000000</v>
      </c>
      <c r="M14" s="65">
        <f t="shared" si="0"/>
        <v>999999.9999999999</v>
      </c>
      <c r="N14" s="11">
        <v>1120000</v>
      </c>
      <c r="O14" s="10" t="s">
        <v>58</v>
      </c>
      <c r="P14" s="28" t="s">
        <v>576</v>
      </c>
      <c r="Q14" s="28" t="s">
        <v>577</v>
      </c>
      <c r="R14" s="162">
        <v>0</v>
      </c>
    </row>
    <row r="15" spans="1:18" ht="61.5" customHeight="1">
      <c r="A15" s="27" t="s">
        <v>1277</v>
      </c>
      <c r="B15" s="60" t="s">
        <v>52</v>
      </c>
      <c r="C15" s="61" t="s">
        <v>50</v>
      </c>
      <c r="D15" s="61" t="s">
        <v>19</v>
      </c>
      <c r="E15" s="62" t="s">
        <v>85</v>
      </c>
      <c r="F15" s="14" t="s">
        <v>86</v>
      </c>
      <c r="G15" s="14" t="s">
        <v>86</v>
      </c>
      <c r="H15" s="66" t="s">
        <v>894</v>
      </c>
      <c r="I15" s="10" t="s">
        <v>1</v>
      </c>
      <c r="J15" s="18">
        <v>1</v>
      </c>
      <c r="K15" s="17" t="s">
        <v>19</v>
      </c>
      <c r="L15" s="64">
        <v>69175.71</v>
      </c>
      <c r="M15" s="65">
        <f>N15/1.12</f>
        <v>69175.71428571428</v>
      </c>
      <c r="N15" s="11">
        <v>77476.8</v>
      </c>
      <c r="O15" s="10" t="s">
        <v>1279</v>
      </c>
      <c r="P15" s="28" t="s">
        <v>576</v>
      </c>
      <c r="Q15" s="28" t="s">
        <v>883</v>
      </c>
      <c r="R15" s="162">
        <v>0</v>
      </c>
    </row>
    <row r="16" spans="1:18" ht="61.5" customHeight="1">
      <c r="A16" s="27" t="s">
        <v>1278</v>
      </c>
      <c r="B16" s="60" t="s">
        <v>52</v>
      </c>
      <c r="C16" s="61" t="s">
        <v>50</v>
      </c>
      <c r="D16" s="61" t="s">
        <v>19</v>
      </c>
      <c r="E16" s="62" t="s">
        <v>85</v>
      </c>
      <c r="F16" s="14" t="s">
        <v>86</v>
      </c>
      <c r="G16" s="14" t="s">
        <v>86</v>
      </c>
      <c r="H16" s="67" t="s">
        <v>1332</v>
      </c>
      <c r="I16" s="10" t="s">
        <v>1</v>
      </c>
      <c r="J16" s="18">
        <v>1</v>
      </c>
      <c r="K16" s="17" t="s">
        <v>19</v>
      </c>
      <c r="L16" s="64">
        <v>214285.71</v>
      </c>
      <c r="M16" s="65">
        <f>N16/1.12</f>
        <v>214285.71428571426</v>
      </c>
      <c r="N16" s="11">
        <v>240000</v>
      </c>
      <c r="O16" s="10" t="s">
        <v>382</v>
      </c>
      <c r="P16" s="28" t="s">
        <v>576</v>
      </c>
      <c r="Q16" s="28" t="s">
        <v>883</v>
      </c>
      <c r="R16" s="162">
        <v>0</v>
      </c>
    </row>
    <row r="17" spans="1:18" ht="74.25" customHeight="1">
      <c r="A17" s="27" t="s">
        <v>440</v>
      </c>
      <c r="B17" s="60" t="s">
        <v>52</v>
      </c>
      <c r="C17" s="61" t="s">
        <v>50</v>
      </c>
      <c r="D17" s="61" t="s">
        <v>19</v>
      </c>
      <c r="E17" s="62" t="s">
        <v>87</v>
      </c>
      <c r="F17" s="14" t="s">
        <v>88</v>
      </c>
      <c r="G17" s="14" t="s">
        <v>89</v>
      </c>
      <c r="H17" s="68" t="s">
        <v>744</v>
      </c>
      <c r="I17" s="69" t="s">
        <v>1</v>
      </c>
      <c r="J17" s="25">
        <v>500</v>
      </c>
      <c r="K17" s="17" t="s">
        <v>19</v>
      </c>
      <c r="L17" s="64">
        <f t="shared" si="1"/>
        <v>982.142857142857</v>
      </c>
      <c r="M17" s="65">
        <f t="shared" si="0"/>
        <v>491071.4285714285</v>
      </c>
      <c r="N17" s="13">
        <v>550000</v>
      </c>
      <c r="O17" s="10" t="s">
        <v>43</v>
      </c>
      <c r="P17" s="28" t="s">
        <v>576</v>
      </c>
      <c r="Q17" s="28" t="s">
        <v>577</v>
      </c>
      <c r="R17" s="162">
        <v>0</v>
      </c>
    </row>
    <row r="18" spans="1:18" ht="58.5" customHeight="1">
      <c r="A18" s="27" t="s">
        <v>441</v>
      </c>
      <c r="B18" s="60" t="s">
        <v>52</v>
      </c>
      <c r="C18" s="61" t="s">
        <v>50</v>
      </c>
      <c r="D18" s="61" t="s">
        <v>19</v>
      </c>
      <c r="E18" s="62" t="s">
        <v>87</v>
      </c>
      <c r="F18" s="14" t="s">
        <v>88</v>
      </c>
      <c r="G18" s="14" t="s">
        <v>89</v>
      </c>
      <c r="H18" s="15" t="s">
        <v>745</v>
      </c>
      <c r="I18" s="69" t="s">
        <v>1</v>
      </c>
      <c r="J18" s="25">
        <v>40</v>
      </c>
      <c r="K18" s="17" t="s">
        <v>19</v>
      </c>
      <c r="L18" s="64">
        <f t="shared" si="1"/>
        <v>6249.999999999999</v>
      </c>
      <c r="M18" s="72">
        <f t="shared" si="0"/>
        <v>249999.99999999997</v>
      </c>
      <c r="N18" s="13">
        <v>280000</v>
      </c>
      <c r="O18" s="10" t="s">
        <v>43</v>
      </c>
      <c r="P18" s="28" t="s">
        <v>576</v>
      </c>
      <c r="Q18" s="28" t="s">
        <v>577</v>
      </c>
      <c r="R18" s="162">
        <v>0</v>
      </c>
    </row>
    <row r="19" spans="1:18" ht="56.25" customHeight="1">
      <c r="A19" s="27" t="s">
        <v>442</v>
      </c>
      <c r="B19" s="60" t="s">
        <v>52</v>
      </c>
      <c r="C19" s="61" t="s">
        <v>50</v>
      </c>
      <c r="D19" s="61" t="s">
        <v>19</v>
      </c>
      <c r="E19" s="62" t="s">
        <v>90</v>
      </c>
      <c r="F19" s="14" t="s">
        <v>91</v>
      </c>
      <c r="G19" s="15" t="s">
        <v>746</v>
      </c>
      <c r="H19" s="15" t="s">
        <v>83</v>
      </c>
      <c r="I19" s="69" t="s">
        <v>1</v>
      </c>
      <c r="J19" s="25">
        <v>30</v>
      </c>
      <c r="K19" s="17" t="s">
        <v>19</v>
      </c>
      <c r="L19" s="64">
        <f t="shared" si="1"/>
        <v>4821.428571428571</v>
      </c>
      <c r="M19" s="72">
        <f t="shared" si="0"/>
        <v>144642.85714285713</v>
      </c>
      <c r="N19" s="13">
        <v>162000</v>
      </c>
      <c r="O19" s="10" t="s">
        <v>43</v>
      </c>
      <c r="P19" s="28" t="s">
        <v>576</v>
      </c>
      <c r="Q19" s="28" t="s">
        <v>577</v>
      </c>
      <c r="R19" s="162">
        <v>0</v>
      </c>
    </row>
    <row r="20" spans="1:18" ht="58.5" customHeight="1">
      <c r="A20" s="27" t="s">
        <v>443</v>
      </c>
      <c r="B20" s="60" t="s">
        <v>52</v>
      </c>
      <c r="C20" s="61" t="s">
        <v>50</v>
      </c>
      <c r="D20" s="61" t="s">
        <v>19</v>
      </c>
      <c r="E20" s="62" t="s">
        <v>90</v>
      </c>
      <c r="F20" s="23" t="s">
        <v>91</v>
      </c>
      <c r="G20" s="70" t="s">
        <v>747</v>
      </c>
      <c r="H20" s="70" t="s">
        <v>70</v>
      </c>
      <c r="I20" s="71" t="s">
        <v>1</v>
      </c>
      <c r="J20" s="25">
        <v>40</v>
      </c>
      <c r="K20" s="17" t="s">
        <v>19</v>
      </c>
      <c r="L20" s="64">
        <f t="shared" si="1"/>
        <v>1875</v>
      </c>
      <c r="M20" s="72">
        <f t="shared" si="0"/>
        <v>75000</v>
      </c>
      <c r="N20" s="13">
        <v>84000</v>
      </c>
      <c r="O20" s="10" t="s">
        <v>43</v>
      </c>
      <c r="P20" s="28" t="s">
        <v>576</v>
      </c>
      <c r="Q20" s="28" t="s">
        <v>577</v>
      </c>
      <c r="R20" s="162">
        <v>0</v>
      </c>
    </row>
    <row r="21" spans="1:18" ht="57.75" customHeight="1">
      <c r="A21" s="27" t="s">
        <v>639</v>
      </c>
      <c r="B21" s="60" t="s">
        <v>52</v>
      </c>
      <c r="C21" s="61" t="s">
        <v>50</v>
      </c>
      <c r="D21" s="61" t="s">
        <v>19</v>
      </c>
      <c r="E21" s="62" t="s">
        <v>90</v>
      </c>
      <c r="F21" s="14" t="s">
        <v>91</v>
      </c>
      <c r="G21" s="70" t="s">
        <v>748</v>
      </c>
      <c r="H21" s="70" t="s">
        <v>71</v>
      </c>
      <c r="I21" s="71" t="s">
        <v>1</v>
      </c>
      <c r="J21" s="25">
        <v>10</v>
      </c>
      <c r="K21" s="17" t="s">
        <v>19</v>
      </c>
      <c r="L21" s="64">
        <f t="shared" si="1"/>
        <v>2232.142857142857</v>
      </c>
      <c r="M21" s="72">
        <f t="shared" si="0"/>
        <v>22321.42857142857</v>
      </c>
      <c r="N21" s="13">
        <v>25000</v>
      </c>
      <c r="O21" s="10" t="s">
        <v>43</v>
      </c>
      <c r="P21" s="28" t="s">
        <v>576</v>
      </c>
      <c r="Q21" s="28" t="s">
        <v>577</v>
      </c>
      <c r="R21" s="162">
        <v>0</v>
      </c>
    </row>
    <row r="22" spans="1:18" ht="66" customHeight="1">
      <c r="A22" s="27" t="s">
        <v>444</v>
      </c>
      <c r="B22" s="60" t="s">
        <v>52</v>
      </c>
      <c r="C22" s="61" t="s">
        <v>50</v>
      </c>
      <c r="D22" s="61" t="s">
        <v>19</v>
      </c>
      <c r="E22" s="62" t="s">
        <v>90</v>
      </c>
      <c r="F22" s="14" t="s">
        <v>91</v>
      </c>
      <c r="G22" s="70" t="s">
        <v>749</v>
      </c>
      <c r="H22" s="70" t="s">
        <v>72</v>
      </c>
      <c r="I22" s="71" t="s">
        <v>1</v>
      </c>
      <c r="J22" s="25">
        <v>3</v>
      </c>
      <c r="K22" s="17" t="s">
        <v>19</v>
      </c>
      <c r="L22" s="64">
        <f t="shared" si="1"/>
        <v>11160.714285714284</v>
      </c>
      <c r="M22" s="65">
        <f t="shared" si="0"/>
        <v>33482.142857142855</v>
      </c>
      <c r="N22" s="13">
        <v>37500</v>
      </c>
      <c r="O22" s="10" t="s">
        <v>43</v>
      </c>
      <c r="P22" s="28" t="s">
        <v>576</v>
      </c>
      <c r="Q22" s="28" t="s">
        <v>577</v>
      </c>
      <c r="R22" s="162">
        <v>0</v>
      </c>
    </row>
    <row r="23" spans="1:18" ht="70.5" customHeight="1">
      <c r="A23" s="27" t="s">
        <v>445</v>
      </c>
      <c r="B23" s="60" t="s">
        <v>52</v>
      </c>
      <c r="C23" s="61" t="s">
        <v>50</v>
      </c>
      <c r="D23" s="61" t="s">
        <v>19</v>
      </c>
      <c r="E23" s="62" t="s">
        <v>90</v>
      </c>
      <c r="F23" s="14" t="s">
        <v>91</v>
      </c>
      <c r="G23" s="70" t="s">
        <v>33</v>
      </c>
      <c r="H23" s="70" t="s">
        <v>73</v>
      </c>
      <c r="I23" s="71" t="s">
        <v>1</v>
      </c>
      <c r="J23" s="25">
        <v>5</v>
      </c>
      <c r="K23" s="17" t="s">
        <v>19</v>
      </c>
      <c r="L23" s="64">
        <f t="shared" si="1"/>
        <v>4107.142857142857</v>
      </c>
      <c r="M23" s="65">
        <f t="shared" si="0"/>
        <v>20535.714285714283</v>
      </c>
      <c r="N23" s="13">
        <v>23000</v>
      </c>
      <c r="O23" s="10" t="s">
        <v>43</v>
      </c>
      <c r="P23" s="28" t="s">
        <v>576</v>
      </c>
      <c r="Q23" s="28" t="s">
        <v>577</v>
      </c>
      <c r="R23" s="162">
        <v>0</v>
      </c>
    </row>
    <row r="24" spans="1:18" ht="69" customHeight="1">
      <c r="A24" s="27" t="s">
        <v>446</v>
      </c>
      <c r="B24" s="60" t="s">
        <v>52</v>
      </c>
      <c r="C24" s="61" t="s">
        <v>50</v>
      </c>
      <c r="D24" s="61" t="s">
        <v>19</v>
      </c>
      <c r="E24" s="62" t="s">
        <v>90</v>
      </c>
      <c r="F24" s="16" t="s">
        <v>91</v>
      </c>
      <c r="G24" s="70" t="s">
        <v>750</v>
      </c>
      <c r="H24" s="70" t="s">
        <v>74</v>
      </c>
      <c r="I24" s="71" t="s">
        <v>1</v>
      </c>
      <c r="J24" s="25">
        <v>5</v>
      </c>
      <c r="K24" s="17" t="s">
        <v>19</v>
      </c>
      <c r="L24" s="64">
        <f t="shared" si="1"/>
        <v>2232.142857142857</v>
      </c>
      <c r="M24" s="65">
        <f t="shared" si="0"/>
        <v>11160.714285714284</v>
      </c>
      <c r="N24" s="59">
        <v>12500</v>
      </c>
      <c r="O24" s="10" t="s">
        <v>43</v>
      </c>
      <c r="P24" s="28" t="s">
        <v>576</v>
      </c>
      <c r="Q24" s="28" t="s">
        <v>577</v>
      </c>
      <c r="R24" s="162">
        <v>0</v>
      </c>
    </row>
    <row r="25" spans="1:18" ht="55.5" customHeight="1">
      <c r="A25" s="27" t="s">
        <v>447</v>
      </c>
      <c r="B25" s="60" t="s">
        <v>52</v>
      </c>
      <c r="C25" s="61" t="s">
        <v>50</v>
      </c>
      <c r="D25" s="61" t="s">
        <v>19</v>
      </c>
      <c r="E25" s="62" t="s">
        <v>262</v>
      </c>
      <c r="F25" s="14" t="s">
        <v>91</v>
      </c>
      <c r="G25" s="70" t="s">
        <v>750</v>
      </c>
      <c r="H25" s="70" t="s">
        <v>751</v>
      </c>
      <c r="I25" s="71" t="s">
        <v>1</v>
      </c>
      <c r="J25" s="25">
        <v>5</v>
      </c>
      <c r="K25" s="17" t="s">
        <v>19</v>
      </c>
      <c r="L25" s="64">
        <f t="shared" si="1"/>
        <v>4910.714285714285</v>
      </c>
      <c r="M25" s="65">
        <f t="shared" si="0"/>
        <v>24553.571428571428</v>
      </c>
      <c r="N25" s="59">
        <v>27500</v>
      </c>
      <c r="O25" s="10" t="s">
        <v>43</v>
      </c>
      <c r="P25" s="28" t="s">
        <v>576</v>
      </c>
      <c r="Q25" s="28" t="s">
        <v>577</v>
      </c>
      <c r="R25" s="162">
        <v>0</v>
      </c>
    </row>
    <row r="26" spans="1:18" ht="69" customHeight="1">
      <c r="A26" s="27" t="s">
        <v>448</v>
      </c>
      <c r="B26" s="60" t="s">
        <v>52</v>
      </c>
      <c r="C26" s="61" t="s">
        <v>50</v>
      </c>
      <c r="D26" s="61" t="s">
        <v>19</v>
      </c>
      <c r="E26" s="62" t="s">
        <v>314</v>
      </c>
      <c r="F26" s="14" t="s">
        <v>93</v>
      </c>
      <c r="G26" s="70" t="s">
        <v>752</v>
      </c>
      <c r="H26" s="70" t="s">
        <v>753</v>
      </c>
      <c r="I26" s="71" t="s">
        <v>1</v>
      </c>
      <c r="J26" s="25">
        <v>5</v>
      </c>
      <c r="K26" s="17" t="s">
        <v>19</v>
      </c>
      <c r="L26" s="64">
        <f t="shared" si="1"/>
        <v>2232.142857142857</v>
      </c>
      <c r="M26" s="65">
        <f t="shared" si="0"/>
        <v>11160.714285714284</v>
      </c>
      <c r="N26" s="13">
        <v>12500</v>
      </c>
      <c r="O26" s="10" t="s">
        <v>43</v>
      </c>
      <c r="P26" s="28" t="s">
        <v>576</v>
      </c>
      <c r="Q26" s="28" t="s">
        <v>577</v>
      </c>
      <c r="R26" s="162">
        <v>0</v>
      </c>
    </row>
    <row r="27" spans="1:18" ht="87" customHeight="1">
      <c r="A27" s="27" t="s">
        <v>449</v>
      </c>
      <c r="B27" s="60" t="s">
        <v>52</v>
      </c>
      <c r="C27" s="61" t="s">
        <v>50</v>
      </c>
      <c r="D27" s="61" t="s">
        <v>19</v>
      </c>
      <c r="E27" s="62" t="s">
        <v>92</v>
      </c>
      <c r="F27" s="14" t="s">
        <v>93</v>
      </c>
      <c r="G27" s="70" t="s">
        <v>754</v>
      </c>
      <c r="H27" s="70" t="s">
        <v>755</v>
      </c>
      <c r="I27" s="71" t="s">
        <v>1</v>
      </c>
      <c r="J27" s="25">
        <v>5</v>
      </c>
      <c r="K27" s="17" t="s">
        <v>19</v>
      </c>
      <c r="L27" s="64">
        <f t="shared" si="1"/>
        <v>2232.142857142857</v>
      </c>
      <c r="M27" s="65">
        <f>N27/1.12</f>
        <v>11160.714285714284</v>
      </c>
      <c r="N27" s="13">
        <v>12500</v>
      </c>
      <c r="O27" s="10" t="s">
        <v>43</v>
      </c>
      <c r="P27" s="28" t="s">
        <v>576</v>
      </c>
      <c r="Q27" s="28" t="s">
        <v>577</v>
      </c>
      <c r="R27" s="162">
        <v>0</v>
      </c>
    </row>
    <row r="28" spans="1:18" ht="79.5" customHeight="1">
      <c r="A28" s="27" t="s">
        <v>450</v>
      </c>
      <c r="B28" s="60" t="s">
        <v>52</v>
      </c>
      <c r="C28" s="61" t="s">
        <v>50</v>
      </c>
      <c r="D28" s="61" t="s">
        <v>19</v>
      </c>
      <c r="E28" s="62" t="s">
        <v>90</v>
      </c>
      <c r="F28" s="14" t="s">
        <v>91</v>
      </c>
      <c r="G28" s="70" t="s">
        <v>754</v>
      </c>
      <c r="H28" s="70" t="s">
        <v>75</v>
      </c>
      <c r="I28" s="71" t="s">
        <v>1</v>
      </c>
      <c r="J28" s="25">
        <v>5</v>
      </c>
      <c r="K28" s="17" t="s">
        <v>19</v>
      </c>
      <c r="L28" s="64">
        <f t="shared" si="1"/>
        <v>2232.142857142857</v>
      </c>
      <c r="M28" s="65">
        <f t="shared" si="0"/>
        <v>11160.714285714284</v>
      </c>
      <c r="N28" s="13">
        <v>12500</v>
      </c>
      <c r="O28" s="10" t="s">
        <v>43</v>
      </c>
      <c r="P28" s="28" t="s">
        <v>576</v>
      </c>
      <c r="Q28" s="28" t="s">
        <v>577</v>
      </c>
      <c r="R28" s="162">
        <v>0</v>
      </c>
    </row>
    <row r="29" spans="1:18" ht="86.25" customHeight="1">
      <c r="A29" s="27" t="s">
        <v>451</v>
      </c>
      <c r="B29" s="60" t="s">
        <v>52</v>
      </c>
      <c r="C29" s="61" t="s">
        <v>50</v>
      </c>
      <c r="D29" s="61" t="s">
        <v>19</v>
      </c>
      <c r="E29" s="62" t="s">
        <v>90</v>
      </c>
      <c r="F29" s="14" t="s">
        <v>91</v>
      </c>
      <c r="G29" s="70" t="s">
        <v>754</v>
      </c>
      <c r="H29" s="70" t="s">
        <v>76</v>
      </c>
      <c r="I29" s="71" t="s">
        <v>1</v>
      </c>
      <c r="J29" s="25">
        <v>5</v>
      </c>
      <c r="K29" s="17" t="s">
        <v>19</v>
      </c>
      <c r="L29" s="64">
        <f t="shared" si="1"/>
        <v>2232.142857142857</v>
      </c>
      <c r="M29" s="65">
        <f>N29/1.12</f>
        <v>11160.714285714284</v>
      </c>
      <c r="N29" s="13">
        <v>12500</v>
      </c>
      <c r="O29" s="10" t="s">
        <v>43</v>
      </c>
      <c r="P29" s="28" t="s">
        <v>576</v>
      </c>
      <c r="Q29" s="28" t="s">
        <v>577</v>
      </c>
      <c r="R29" s="162">
        <v>0</v>
      </c>
    </row>
    <row r="30" spans="1:18" ht="74.25" customHeight="1">
      <c r="A30" s="27" t="s">
        <v>452</v>
      </c>
      <c r="B30" s="60" t="s">
        <v>52</v>
      </c>
      <c r="C30" s="61" t="s">
        <v>50</v>
      </c>
      <c r="D30" s="61" t="s">
        <v>19</v>
      </c>
      <c r="E30" s="62" t="s">
        <v>90</v>
      </c>
      <c r="F30" s="14" t="s">
        <v>91</v>
      </c>
      <c r="G30" s="70" t="s">
        <v>754</v>
      </c>
      <c r="H30" s="70" t="s">
        <v>77</v>
      </c>
      <c r="I30" s="71" t="s">
        <v>1</v>
      </c>
      <c r="J30" s="25">
        <v>5</v>
      </c>
      <c r="K30" s="17" t="s">
        <v>19</v>
      </c>
      <c r="L30" s="64">
        <f t="shared" si="1"/>
        <v>2232.142857142857</v>
      </c>
      <c r="M30" s="65">
        <f t="shared" si="0"/>
        <v>11160.714285714284</v>
      </c>
      <c r="N30" s="13">
        <v>12500</v>
      </c>
      <c r="O30" s="10" t="s">
        <v>43</v>
      </c>
      <c r="P30" s="28" t="s">
        <v>576</v>
      </c>
      <c r="Q30" s="28" t="s">
        <v>577</v>
      </c>
      <c r="R30" s="162">
        <v>0</v>
      </c>
    </row>
    <row r="31" spans="1:18" ht="72" customHeight="1">
      <c r="A31" s="27" t="s">
        <v>453</v>
      </c>
      <c r="B31" s="60" t="s">
        <v>52</v>
      </c>
      <c r="C31" s="61" t="s">
        <v>50</v>
      </c>
      <c r="D31" s="61" t="s">
        <v>19</v>
      </c>
      <c r="E31" s="62" t="s">
        <v>90</v>
      </c>
      <c r="F31" s="14" t="s">
        <v>91</v>
      </c>
      <c r="G31" s="70" t="s">
        <v>754</v>
      </c>
      <c r="H31" s="70" t="s">
        <v>78</v>
      </c>
      <c r="I31" s="71" t="s">
        <v>1</v>
      </c>
      <c r="J31" s="25">
        <v>5</v>
      </c>
      <c r="K31" s="17" t="s">
        <v>19</v>
      </c>
      <c r="L31" s="64">
        <f t="shared" si="1"/>
        <v>2232.142857142857</v>
      </c>
      <c r="M31" s="65">
        <f>N31/1.12</f>
        <v>11160.714285714284</v>
      </c>
      <c r="N31" s="13">
        <v>12500</v>
      </c>
      <c r="O31" s="10" t="s">
        <v>43</v>
      </c>
      <c r="P31" s="28" t="s">
        <v>576</v>
      </c>
      <c r="Q31" s="28" t="s">
        <v>577</v>
      </c>
      <c r="R31" s="162">
        <v>0</v>
      </c>
    </row>
    <row r="32" spans="1:18" ht="73.5" customHeight="1">
      <c r="A32" s="27" t="s">
        <v>454</v>
      </c>
      <c r="B32" s="60" t="s">
        <v>52</v>
      </c>
      <c r="C32" s="61" t="s">
        <v>50</v>
      </c>
      <c r="D32" s="61" t="s">
        <v>19</v>
      </c>
      <c r="E32" s="62" t="s">
        <v>90</v>
      </c>
      <c r="F32" s="14" t="s">
        <v>91</v>
      </c>
      <c r="G32" s="70" t="s">
        <v>754</v>
      </c>
      <c r="H32" s="70" t="s">
        <v>79</v>
      </c>
      <c r="I32" s="71" t="s">
        <v>1</v>
      </c>
      <c r="J32" s="25">
        <v>5</v>
      </c>
      <c r="K32" s="17" t="s">
        <v>19</v>
      </c>
      <c r="L32" s="64">
        <f t="shared" si="1"/>
        <v>2232.142857142857</v>
      </c>
      <c r="M32" s="65">
        <f>N32/1.12</f>
        <v>11160.714285714284</v>
      </c>
      <c r="N32" s="13">
        <v>12500</v>
      </c>
      <c r="O32" s="10" t="s">
        <v>43</v>
      </c>
      <c r="P32" s="28" t="s">
        <v>576</v>
      </c>
      <c r="Q32" s="28" t="s">
        <v>577</v>
      </c>
      <c r="R32" s="162">
        <v>0</v>
      </c>
    </row>
    <row r="33" spans="1:18" ht="79.5" customHeight="1">
      <c r="A33" s="27" t="s">
        <v>455</v>
      </c>
      <c r="B33" s="60" t="s">
        <v>52</v>
      </c>
      <c r="C33" s="61" t="s">
        <v>50</v>
      </c>
      <c r="D33" s="61" t="s">
        <v>19</v>
      </c>
      <c r="E33" s="62" t="s">
        <v>90</v>
      </c>
      <c r="F33" s="14" t="s">
        <v>91</v>
      </c>
      <c r="G33" s="70" t="s">
        <v>754</v>
      </c>
      <c r="H33" s="70" t="s">
        <v>80</v>
      </c>
      <c r="I33" s="71" t="s">
        <v>1</v>
      </c>
      <c r="J33" s="25">
        <v>5</v>
      </c>
      <c r="K33" s="17" t="s">
        <v>19</v>
      </c>
      <c r="L33" s="64">
        <f t="shared" si="1"/>
        <v>2232.142857142857</v>
      </c>
      <c r="M33" s="65">
        <f t="shared" si="0"/>
        <v>11160.714285714284</v>
      </c>
      <c r="N33" s="13">
        <v>12500</v>
      </c>
      <c r="O33" s="10" t="s">
        <v>43</v>
      </c>
      <c r="P33" s="28" t="s">
        <v>576</v>
      </c>
      <c r="Q33" s="28" t="s">
        <v>577</v>
      </c>
      <c r="R33" s="162">
        <v>0</v>
      </c>
    </row>
    <row r="34" spans="1:18" ht="86.25" customHeight="1">
      <c r="A34" s="27" t="s">
        <v>456</v>
      </c>
      <c r="B34" s="60" t="s">
        <v>52</v>
      </c>
      <c r="C34" s="61" t="s">
        <v>50</v>
      </c>
      <c r="D34" s="61" t="s">
        <v>19</v>
      </c>
      <c r="E34" s="62" t="s">
        <v>90</v>
      </c>
      <c r="F34" s="14" t="s">
        <v>91</v>
      </c>
      <c r="G34" s="70" t="s">
        <v>756</v>
      </c>
      <c r="H34" s="70" t="s">
        <v>81</v>
      </c>
      <c r="I34" s="71" t="s">
        <v>1</v>
      </c>
      <c r="J34" s="25">
        <v>5</v>
      </c>
      <c r="K34" s="17" t="s">
        <v>19</v>
      </c>
      <c r="L34" s="64">
        <f t="shared" si="1"/>
        <v>2232.142857142857</v>
      </c>
      <c r="M34" s="65">
        <f t="shared" si="0"/>
        <v>11160.714285714284</v>
      </c>
      <c r="N34" s="13">
        <v>12500</v>
      </c>
      <c r="O34" s="10" t="s">
        <v>43</v>
      </c>
      <c r="P34" s="28" t="s">
        <v>576</v>
      </c>
      <c r="Q34" s="28" t="s">
        <v>577</v>
      </c>
      <c r="R34" s="162">
        <v>0</v>
      </c>
    </row>
    <row r="35" spans="1:18" ht="72" customHeight="1">
      <c r="A35" s="27" t="s">
        <v>457</v>
      </c>
      <c r="B35" s="60" t="s">
        <v>52</v>
      </c>
      <c r="C35" s="61" t="s">
        <v>50</v>
      </c>
      <c r="D35" s="61" t="s">
        <v>19</v>
      </c>
      <c r="E35" s="62" t="s">
        <v>90</v>
      </c>
      <c r="F35" s="14" t="s">
        <v>91</v>
      </c>
      <c r="G35" s="70" t="s">
        <v>757</v>
      </c>
      <c r="H35" s="70" t="s">
        <v>562</v>
      </c>
      <c r="I35" s="71" t="s">
        <v>1</v>
      </c>
      <c r="J35" s="73">
        <v>5</v>
      </c>
      <c r="K35" s="17" t="s">
        <v>19</v>
      </c>
      <c r="L35" s="64">
        <f t="shared" si="1"/>
        <v>2232.142857142857</v>
      </c>
      <c r="M35" s="65">
        <f t="shared" si="0"/>
        <v>11160.714285714284</v>
      </c>
      <c r="N35" s="96">
        <v>12500</v>
      </c>
      <c r="O35" s="10" t="s">
        <v>43</v>
      </c>
      <c r="P35" s="28" t="s">
        <v>576</v>
      </c>
      <c r="Q35" s="28" t="s">
        <v>577</v>
      </c>
      <c r="R35" s="162">
        <v>0</v>
      </c>
    </row>
    <row r="36" spans="1:18" ht="65.25" customHeight="1">
      <c r="A36" s="27" t="s">
        <v>458</v>
      </c>
      <c r="B36" s="60" t="s">
        <v>52</v>
      </c>
      <c r="C36" s="61" t="s">
        <v>50</v>
      </c>
      <c r="D36" s="61" t="s">
        <v>19</v>
      </c>
      <c r="E36" s="62" t="s">
        <v>90</v>
      </c>
      <c r="F36" s="14" t="s">
        <v>91</v>
      </c>
      <c r="G36" s="15" t="s">
        <v>1302</v>
      </c>
      <c r="H36" s="15" t="s">
        <v>758</v>
      </c>
      <c r="I36" s="71" t="s">
        <v>1</v>
      </c>
      <c r="J36" s="10">
        <v>20</v>
      </c>
      <c r="K36" s="74" t="s">
        <v>19</v>
      </c>
      <c r="L36" s="64">
        <f t="shared" si="1"/>
        <v>446.4285714285714</v>
      </c>
      <c r="M36" s="65">
        <f t="shared" si="0"/>
        <v>8928.571428571428</v>
      </c>
      <c r="N36" s="112">
        <v>10000</v>
      </c>
      <c r="O36" s="10" t="s">
        <v>43</v>
      </c>
      <c r="P36" s="28" t="s">
        <v>576</v>
      </c>
      <c r="Q36" s="28" t="s">
        <v>577</v>
      </c>
      <c r="R36" s="162">
        <v>0</v>
      </c>
    </row>
    <row r="37" spans="1:18" ht="72" customHeight="1">
      <c r="A37" s="27" t="s">
        <v>640</v>
      </c>
      <c r="B37" s="60" t="s">
        <v>52</v>
      </c>
      <c r="C37" s="61" t="s">
        <v>50</v>
      </c>
      <c r="D37" s="61" t="s">
        <v>19</v>
      </c>
      <c r="E37" s="62" t="s">
        <v>90</v>
      </c>
      <c r="F37" s="14" t="s">
        <v>91</v>
      </c>
      <c r="G37" s="15" t="s">
        <v>759</v>
      </c>
      <c r="H37" s="15" t="s">
        <v>760</v>
      </c>
      <c r="I37" s="71" t="s">
        <v>1</v>
      </c>
      <c r="J37" s="10">
        <v>30</v>
      </c>
      <c r="K37" s="74" t="s">
        <v>19</v>
      </c>
      <c r="L37" s="64">
        <f t="shared" si="1"/>
        <v>2589.285714285714</v>
      </c>
      <c r="M37" s="65">
        <f t="shared" si="0"/>
        <v>77678.57142857142</v>
      </c>
      <c r="N37" s="112">
        <v>87000</v>
      </c>
      <c r="O37" s="10" t="s">
        <v>43</v>
      </c>
      <c r="P37" s="28" t="s">
        <v>576</v>
      </c>
      <c r="Q37" s="28" t="s">
        <v>577</v>
      </c>
      <c r="R37" s="162">
        <v>0</v>
      </c>
    </row>
    <row r="38" spans="1:18" ht="72" customHeight="1">
      <c r="A38" s="27" t="s">
        <v>641</v>
      </c>
      <c r="B38" s="60" t="s">
        <v>52</v>
      </c>
      <c r="C38" s="61" t="s">
        <v>50</v>
      </c>
      <c r="D38" s="61" t="s">
        <v>19</v>
      </c>
      <c r="E38" s="62" t="s">
        <v>90</v>
      </c>
      <c r="F38" s="14" t="s">
        <v>91</v>
      </c>
      <c r="G38" s="15" t="s">
        <v>761</v>
      </c>
      <c r="H38" s="15" t="s">
        <v>82</v>
      </c>
      <c r="I38" s="71" t="s">
        <v>1</v>
      </c>
      <c r="J38" s="10">
        <v>20</v>
      </c>
      <c r="K38" s="74" t="s">
        <v>19</v>
      </c>
      <c r="L38" s="64">
        <f t="shared" si="1"/>
        <v>892.8571428571428</v>
      </c>
      <c r="M38" s="65">
        <f t="shared" si="0"/>
        <v>17857.142857142855</v>
      </c>
      <c r="N38" s="112">
        <v>20000</v>
      </c>
      <c r="O38" s="10" t="s">
        <v>43</v>
      </c>
      <c r="P38" s="28" t="s">
        <v>576</v>
      </c>
      <c r="Q38" s="28" t="s">
        <v>577</v>
      </c>
      <c r="R38" s="162">
        <v>0</v>
      </c>
    </row>
    <row r="39" spans="1:18" ht="55.5" customHeight="1">
      <c r="A39" s="27" t="s">
        <v>642</v>
      </c>
      <c r="B39" s="60" t="s">
        <v>52</v>
      </c>
      <c r="C39" s="61" t="s">
        <v>50</v>
      </c>
      <c r="D39" s="61" t="s">
        <v>19</v>
      </c>
      <c r="E39" s="62" t="s">
        <v>90</v>
      </c>
      <c r="F39" s="14" t="s">
        <v>91</v>
      </c>
      <c r="G39" s="15" t="s">
        <v>762</v>
      </c>
      <c r="H39" s="15" t="s">
        <v>763</v>
      </c>
      <c r="I39" s="71" t="s">
        <v>1</v>
      </c>
      <c r="J39" s="10">
        <v>5</v>
      </c>
      <c r="K39" s="74" t="s">
        <v>19</v>
      </c>
      <c r="L39" s="64">
        <f t="shared" si="1"/>
        <v>616.0714285714286</v>
      </c>
      <c r="M39" s="65">
        <f t="shared" si="0"/>
        <v>3080.3571428571427</v>
      </c>
      <c r="N39" s="112">
        <v>3450</v>
      </c>
      <c r="O39" s="10" t="s">
        <v>43</v>
      </c>
      <c r="P39" s="28" t="s">
        <v>576</v>
      </c>
      <c r="Q39" s="28" t="s">
        <v>577</v>
      </c>
      <c r="R39" s="162">
        <v>0</v>
      </c>
    </row>
    <row r="40" spans="1:18" ht="72" customHeight="1">
      <c r="A40" s="27" t="s">
        <v>643</v>
      </c>
      <c r="B40" s="60" t="s">
        <v>52</v>
      </c>
      <c r="C40" s="61" t="s">
        <v>50</v>
      </c>
      <c r="D40" s="61" t="s">
        <v>19</v>
      </c>
      <c r="E40" s="62" t="s">
        <v>90</v>
      </c>
      <c r="F40" s="14" t="s">
        <v>91</v>
      </c>
      <c r="G40" s="15" t="s">
        <v>754</v>
      </c>
      <c r="H40" s="15" t="s">
        <v>892</v>
      </c>
      <c r="I40" s="71" t="s">
        <v>1</v>
      </c>
      <c r="J40" s="75">
        <v>1</v>
      </c>
      <c r="K40" s="74" t="s">
        <v>19</v>
      </c>
      <c r="L40" s="11">
        <f t="shared" si="1"/>
        <v>1230401.7857142857</v>
      </c>
      <c r="M40" s="65">
        <f t="shared" si="0"/>
        <v>1230401.7857142857</v>
      </c>
      <c r="N40" s="115">
        <v>1378050</v>
      </c>
      <c r="O40" s="10" t="s">
        <v>1279</v>
      </c>
      <c r="P40" s="28" t="s">
        <v>576</v>
      </c>
      <c r="Q40" s="28" t="s">
        <v>577</v>
      </c>
      <c r="R40" s="162">
        <v>0</v>
      </c>
    </row>
    <row r="41" spans="1:18" ht="74.25" customHeight="1">
      <c r="A41" s="27" t="s">
        <v>644</v>
      </c>
      <c r="B41" s="60" t="s">
        <v>52</v>
      </c>
      <c r="C41" s="61" t="s">
        <v>50</v>
      </c>
      <c r="D41" s="61" t="s">
        <v>19</v>
      </c>
      <c r="E41" s="62" t="s">
        <v>309</v>
      </c>
      <c r="F41" s="14" t="s">
        <v>310</v>
      </c>
      <c r="G41" s="15" t="s">
        <v>740</v>
      </c>
      <c r="H41" s="15" t="s">
        <v>582</v>
      </c>
      <c r="I41" s="69" t="s">
        <v>1</v>
      </c>
      <c r="J41" s="25">
        <v>1</v>
      </c>
      <c r="K41" s="17" t="s">
        <v>19</v>
      </c>
      <c r="L41" s="64">
        <f t="shared" si="1"/>
        <v>30818.749999999996</v>
      </c>
      <c r="M41" s="76">
        <f t="shared" si="0"/>
        <v>30818.749999999996</v>
      </c>
      <c r="N41" s="13">
        <v>34517</v>
      </c>
      <c r="O41" s="10" t="s">
        <v>60</v>
      </c>
      <c r="P41" s="28" t="s">
        <v>576</v>
      </c>
      <c r="Q41" s="28" t="s">
        <v>68</v>
      </c>
      <c r="R41" s="162">
        <v>0</v>
      </c>
    </row>
    <row r="42" spans="1:18" ht="74.25" customHeight="1">
      <c r="A42" s="27" t="s">
        <v>645</v>
      </c>
      <c r="B42" s="60" t="s">
        <v>52</v>
      </c>
      <c r="C42" s="61" t="s">
        <v>50</v>
      </c>
      <c r="D42" s="61" t="s">
        <v>19</v>
      </c>
      <c r="E42" s="62" t="s">
        <v>309</v>
      </c>
      <c r="F42" s="14" t="s">
        <v>310</v>
      </c>
      <c r="G42" s="15" t="s">
        <v>581</v>
      </c>
      <c r="H42" s="15" t="s">
        <v>580</v>
      </c>
      <c r="I42" s="69" t="s">
        <v>1</v>
      </c>
      <c r="J42" s="25">
        <v>1</v>
      </c>
      <c r="K42" s="17" t="s">
        <v>19</v>
      </c>
      <c r="L42" s="64">
        <f t="shared" si="1"/>
        <v>14252.67857142857</v>
      </c>
      <c r="M42" s="76">
        <f t="shared" si="0"/>
        <v>14252.67857142857</v>
      </c>
      <c r="N42" s="13">
        <v>15963</v>
      </c>
      <c r="O42" s="10" t="s">
        <v>60</v>
      </c>
      <c r="P42" s="28" t="s">
        <v>576</v>
      </c>
      <c r="Q42" s="28" t="s">
        <v>68</v>
      </c>
      <c r="R42" s="162">
        <v>0</v>
      </c>
    </row>
    <row r="43" spans="1:18" ht="60" customHeight="1">
      <c r="A43" s="27" t="s">
        <v>765</v>
      </c>
      <c r="B43" s="60" t="s">
        <v>52</v>
      </c>
      <c r="C43" s="61" t="s">
        <v>50</v>
      </c>
      <c r="D43" s="61" t="s">
        <v>19</v>
      </c>
      <c r="E43" s="77" t="s">
        <v>311</v>
      </c>
      <c r="F43" s="14" t="s">
        <v>310</v>
      </c>
      <c r="G43" s="15" t="s">
        <v>581</v>
      </c>
      <c r="H43" s="15" t="s">
        <v>583</v>
      </c>
      <c r="I43" s="69" t="s">
        <v>1</v>
      </c>
      <c r="J43" s="25">
        <v>1</v>
      </c>
      <c r="K43" s="17" t="s">
        <v>19</v>
      </c>
      <c r="L43" s="63">
        <f t="shared" si="1"/>
        <v>728629.4642857142</v>
      </c>
      <c r="M43" s="76">
        <f t="shared" si="0"/>
        <v>728629.4642857142</v>
      </c>
      <c r="N43" s="13">
        <v>816065</v>
      </c>
      <c r="O43" s="10" t="s">
        <v>44</v>
      </c>
      <c r="P43" s="28" t="s">
        <v>576</v>
      </c>
      <c r="Q43" s="78" t="s">
        <v>575</v>
      </c>
      <c r="R43" s="162">
        <v>0</v>
      </c>
    </row>
    <row r="44" spans="1:18" ht="60" customHeight="1">
      <c r="A44" s="27" t="s">
        <v>1199</v>
      </c>
      <c r="B44" s="60" t="s">
        <v>52</v>
      </c>
      <c r="C44" s="61" t="s">
        <v>50</v>
      </c>
      <c r="D44" s="61" t="s">
        <v>19</v>
      </c>
      <c r="E44" s="77" t="s">
        <v>311</v>
      </c>
      <c r="F44" s="14" t="s">
        <v>310</v>
      </c>
      <c r="G44" s="15" t="s">
        <v>1202</v>
      </c>
      <c r="H44" s="15" t="s">
        <v>1203</v>
      </c>
      <c r="I44" s="69" t="s">
        <v>1</v>
      </c>
      <c r="J44" s="25">
        <v>1</v>
      </c>
      <c r="K44" s="17" t="s">
        <v>19</v>
      </c>
      <c r="L44" s="63">
        <f t="shared" si="1"/>
        <v>14485.714285714284</v>
      </c>
      <c r="M44" s="76">
        <f t="shared" si="0"/>
        <v>14485.714285714284</v>
      </c>
      <c r="N44" s="13">
        <v>16224</v>
      </c>
      <c r="O44" s="10" t="s">
        <v>45</v>
      </c>
      <c r="P44" s="28" t="s">
        <v>576</v>
      </c>
      <c r="Q44" s="78" t="s">
        <v>575</v>
      </c>
      <c r="R44" s="162">
        <v>0</v>
      </c>
    </row>
    <row r="45" spans="1:18" ht="60" customHeight="1">
      <c r="A45" s="27" t="s">
        <v>1200</v>
      </c>
      <c r="B45" s="60" t="s">
        <v>52</v>
      </c>
      <c r="C45" s="61" t="s">
        <v>50</v>
      </c>
      <c r="D45" s="61" t="s">
        <v>19</v>
      </c>
      <c r="E45" s="77" t="s">
        <v>311</v>
      </c>
      <c r="F45" s="14" t="s">
        <v>310</v>
      </c>
      <c r="G45" s="15" t="s">
        <v>1204</v>
      </c>
      <c r="H45" s="15" t="s">
        <v>1204</v>
      </c>
      <c r="I45" s="69" t="s">
        <v>1</v>
      </c>
      <c r="J45" s="25">
        <v>1</v>
      </c>
      <c r="K45" s="17" t="s">
        <v>19</v>
      </c>
      <c r="L45" s="63">
        <f t="shared" si="1"/>
        <v>44266.517857142855</v>
      </c>
      <c r="M45" s="76">
        <f t="shared" si="0"/>
        <v>44266.517857142855</v>
      </c>
      <c r="N45" s="13">
        <v>49578.5</v>
      </c>
      <c r="O45" s="10" t="s">
        <v>45</v>
      </c>
      <c r="P45" s="28" t="s">
        <v>576</v>
      </c>
      <c r="Q45" s="78" t="s">
        <v>575</v>
      </c>
      <c r="R45" s="162">
        <v>0</v>
      </c>
    </row>
    <row r="46" spans="1:18" ht="60" customHeight="1">
      <c r="A46" s="27" t="s">
        <v>1201</v>
      </c>
      <c r="B46" s="60" t="s">
        <v>52</v>
      </c>
      <c r="C46" s="61" t="s">
        <v>50</v>
      </c>
      <c r="D46" s="61" t="s">
        <v>19</v>
      </c>
      <c r="E46" s="77" t="s">
        <v>311</v>
      </c>
      <c r="F46" s="14" t="s">
        <v>310</v>
      </c>
      <c r="G46" s="15" t="s">
        <v>1205</v>
      </c>
      <c r="H46" s="15" t="s">
        <v>1206</v>
      </c>
      <c r="I46" s="69" t="s">
        <v>1</v>
      </c>
      <c r="J46" s="25">
        <v>1</v>
      </c>
      <c r="K46" s="17" t="s">
        <v>19</v>
      </c>
      <c r="L46" s="63">
        <f>M46/J46</f>
        <v>24022.321428571428</v>
      </c>
      <c r="M46" s="76">
        <f aca="true" t="shared" si="2" ref="M46:M51">N46/1.12</f>
        <v>24022.321428571428</v>
      </c>
      <c r="N46" s="13">
        <v>26905</v>
      </c>
      <c r="O46" s="10" t="s">
        <v>44</v>
      </c>
      <c r="P46" s="28" t="s">
        <v>576</v>
      </c>
      <c r="Q46" s="78" t="s">
        <v>575</v>
      </c>
      <c r="R46" s="162">
        <v>0</v>
      </c>
    </row>
    <row r="47" spans="1:18" ht="71.25" customHeight="1">
      <c r="A47" s="27" t="s">
        <v>766</v>
      </c>
      <c r="B47" s="60" t="s">
        <v>52</v>
      </c>
      <c r="C47" s="61" t="s">
        <v>50</v>
      </c>
      <c r="D47" s="61" t="s">
        <v>19</v>
      </c>
      <c r="E47" s="77" t="s">
        <v>311</v>
      </c>
      <c r="F47" s="14" t="s">
        <v>310</v>
      </c>
      <c r="G47" s="66" t="s">
        <v>738</v>
      </c>
      <c r="H47" s="15" t="s">
        <v>1273</v>
      </c>
      <c r="I47" s="69" t="s">
        <v>1</v>
      </c>
      <c r="J47" s="25">
        <v>1</v>
      </c>
      <c r="K47" s="17" t="s">
        <v>19</v>
      </c>
      <c r="L47" s="64">
        <f t="shared" si="1"/>
        <v>24196.42857142857</v>
      </c>
      <c r="M47" s="76">
        <f t="shared" si="2"/>
        <v>24196.42857142857</v>
      </c>
      <c r="N47" s="13">
        <v>27100</v>
      </c>
      <c r="O47" s="10" t="s">
        <v>43</v>
      </c>
      <c r="P47" s="28" t="s">
        <v>576</v>
      </c>
      <c r="Q47" s="78" t="s">
        <v>575</v>
      </c>
      <c r="R47" s="162">
        <v>0</v>
      </c>
    </row>
    <row r="48" spans="1:18" ht="71.25" customHeight="1">
      <c r="A48" s="27" t="s">
        <v>767</v>
      </c>
      <c r="B48" s="60" t="s">
        <v>52</v>
      </c>
      <c r="C48" s="61" t="s">
        <v>50</v>
      </c>
      <c r="D48" s="61" t="s">
        <v>19</v>
      </c>
      <c r="E48" s="62" t="s">
        <v>309</v>
      </c>
      <c r="F48" s="14" t="s">
        <v>310</v>
      </c>
      <c r="G48" s="15" t="s">
        <v>581</v>
      </c>
      <c r="H48" s="15" t="s">
        <v>739</v>
      </c>
      <c r="I48" s="69" t="s">
        <v>1</v>
      </c>
      <c r="J48" s="25">
        <v>1</v>
      </c>
      <c r="K48" s="17" t="s">
        <v>19</v>
      </c>
      <c r="L48" s="64">
        <f t="shared" si="1"/>
        <v>13574.107142857141</v>
      </c>
      <c r="M48" s="76">
        <f t="shared" si="2"/>
        <v>13574.107142857141</v>
      </c>
      <c r="N48" s="13">
        <v>15203</v>
      </c>
      <c r="O48" s="10" t="s">
        <v>43</v>
      </c>
      <c r="P48" s="28" t="s">
        <v>576</v>
      </c>
      <c r="Q48" s="28" t="s">
        <v>68</v>
      </c>
      <c r="R48" s="162">
        <v>0</v>
      </c>
    </row>
    <row r="49" spans="1:18" ht="71.25" customHeight="1">
      <c r="A49" s="27" t="s">
        <v>768</v>
      </c>
      <c r="B49" s="60" t="s">
        <v>52</v>
      </c>
      <c r="C49" s="61" t="s">
        <v>50</v>
      </c>
      <c r="D49" s="61" t="s">
        <v>19</v>
      </c>
      <c r="E49" s="62" t="s">
        <v>309</v>
      </c>
      <c r="F49" s="14" t="s">
        <v>310</v>
      </c>
      <c r="G49" s="15" t="s">
        <v>581</v>
      </c>
      <c r="H49" s="15" t="s">
        <v>743</v>
      </c>
      <c r="I49" s="69" t="s">
        <v>1</v>
      </c>
      <c r="J49" s="25">
        <v>1</v>
      </c>
      <c r="K49" s="17" t="s">
        <v>19</v>
      </c>
      <c r="L49" s="64">
        <f t="shared" si="1"/>
        <v>35454.017857142855</v>
      </c>
      <c r="M49" s="76">
        <f t="shared" si="2"/>
        <v>35454.017857142855</v>
      </c>
      <c r="N49" s="13">
        <v>39708.5</v>
      </c>
      <c r="O49" s="10" t="s">
        <v>57</v>
      </c>
      <c r="P49" s="28" t="s">
        <v>576</v>
      </c>
      <c r="Q49" s="28" t="s">
        <v>68</v>
      </c>
      <c r="R49" s="162">
        <v>0</v>
      </c>
    </row>
    <row r="50" spans="1:18" ht="79.5" customHeight="1">
      <c r="A50" s="27" t="s">
        <v>769</v>
      </c>
      <c r="B50" s="60" t="s">
        <v>52</v>
      </c>
      <c r="C50" s="61" t="s">
        <v>50</v>
      </c>
      <c r="D50" s="61" t="s">
        <v>19</v>
      </c>
      <c r="E50" s="77" t="s">
        <v>311</v>
      </c>
      <c r="F50" s="79" t="s">
        <v>310</v>
      </c>
      <c r="G50" s="15" t="s">
        <v>635</v>
      </c>
      <c r="H50" s="15" t="s">
        <v>636</v>
      </c>
      <c r="I50" s="71" t="s">
        <v>1</v>
      </c>
      <c r="J50" s="25">
        <v>1</v>
      </c>
      <c r="K50" s="17" t="s">
        <v>19</v>
      </c>
      <c r="L50" s="64">
        <f t="shared" si="1"/>
        <v>150000</v>
      </c>
      <c r="M50" s="76">
        <f t="shared" si="2"/>
        <v>150000</v>
      </c>
      <c r="N50" s="13">
        <v>168000</v>
      </c>
      <c r="O50" s="10" t="s">
        <v>60</v>
      </c>
      <c r="P50" s="28" t="s">
        <v>576</v>
      </c>
      <c r="Q50" s="78" t="s">
        <v>575</v>
      </c>
      <c r="R50" s="162">
        <v>0</v>
      </c>
    </row>
    <row r="51" spans="1:18" ht="79.5" customHeight="1">
      <c r="A51" s="27" t="s">
        <v>1320</v>
      </c>
      <c r="B51" s="60" t="s">
        <v>52</v>
      </c>
      <c r="C51" s="61" t="s">
        <v>50</v>
      </c>
      <c r="D51" s="61" t="s">
        <v>19</v>
      </c>
      <c r="E51" s="77" t="s">
        <v>311</v>
      </c>
      <c r="F51" s="79" t="s">
        <v>310</v>
      </c>
      <c r="G51" s="15" t="s">
        <v>635</v>
      </c>
      <c r="H51" s="15" t="s">
        <v>636</v>
      </c>
      <c r="I51" s="71" t="s">
        <v>1</v>
      </c>
      <c r="J51" s="25">
        <v>1</v>
      </c>
      <c r="K51" s="17" t="s">
        <v>19</v>
      </c>
      <c r="L51" s="11">
        <v>795299.88</v>
      </c>
      <c r="M51" s="13">
        <f t="shared" si="2"/>
        <v>795299.9999999999</v>
      </c>
      <c r="N51" s="13">
        <v>890736</v>
      </c>
      <c r="O51" s="10" t="s">
        <v>1279</v>
      </c>
      <c r="P51" s="28" t="s">
        <v>576</v>
      </c>
      <c r="Q51" s="78" t="s">
        <v>575</v>
      </c>
      <c r="R51" s="162">
        <v>0</v>
      </c>
    </row>
    <row r="52" spans="1:18" ht="75" customHeight="1">
      <c r="A52" s="27" t="s">
        <v>770</v>
      </c>
      <c r="B52" s="60" t="s">
        <v>52</v>
      </c>
      <c r="C52" s="61" t="s">
        <v>50</v>
      </c>
      <c r="D52" s="61" t="s">
        <v>19</v>
      </c>
      <c r="E52" s="77" t="s">
        <v>311</v>
      </c>
      <c r="F52" s="14" t="s">
        <v>310</v>
      </c>
      <c r="G52" s="80" t="s">
        <v>741</v>
      </c>
      <c r="H52" s="80" t="s">
        <v>1324</v>
      </c>
      <c r="I52" s="69" t="s">
        <v>1</v>
      </c>
      <c r="J52" s="25">
        <v>1</v>
      </c>
      <c r="K52" s="17" t="s">
        <v>19</v>
      </c>
      <c r="L52" s="64">
        <f t="shared" si="1"/>
        <v>922922.3214285714</v>
      </c>
      <c r="M52" s="76">
        <f t="shared" si="0"/>
        <v>922922.3214285714</v>
      </c>
      <c r="N52" s="13">
        <v>1033673</v>
      </c>
      <c r="O52" s="10" t="s">
        <v>1279</v>
      </c>
      <c r="P52" s="28" t="s">
        <v>576</v>
      </c>
      <c r="Q52" s="78" t="s">
        <v>575</v>
      </c>
      <c r="R52" s="162">
        <v>0</v>
      </c>
    </row>
    <row r="53" spans="1:18" ht="75" customHeight="1">
      <c r="A53" s="27" t="s">
        <v>909</v>
      </c>
      <c r="B53" s="60" t="s">
        <v>52</v>
      </c>
      <c r="C53" s="61" t="s">
        <v>50</v>
      </c>
      <c r="D53" s="61" t="s">
        <v>19</v>
      </c>
      <c r="E53" s="77" t="s">
        <v>311</v>
      </c>
      <c r="F53" s="14" t="s">
        <v>310</v>
      </c>
      <c r="G53" s="80" t="s">
        <v>1209</v>
      </c>
      <c r="H53" s="80" t="s">
        <v>1208</v>
      </c>
      <c r="I53" s="69" t="s">
        <v>1</v>
      </c>
      <c r="J53" s="25">
        <v>1</v>
      </c>
      <c r="K53" s="17" t="s">
        <v>19</v>
      </c>
      <c r="L53" s="64">
        <f t="shared" si="1"/>
        <v>578464.2857142857</v>
      </c>
      <c r="M53" s="76">
        <f t="shared" si="0"/>
        <v>578464.2857142857</v>
      </c>
      <c r="N53" s="13">
        <v>647880</v>
      </c>
      <c r="O53" s="10" t="s">
        <v>58</v>
      </c>
      <c r="P53" s="28" t="s">
        <v>576</v>
      </c>
      <c r="Q53" s="78" t="s">
        <v>575</v>
      </c>
      <c r="R53" s="162">
        <v>0</v>
      </c>
    </row>
    <row r="54" spans="1:18" ht="75" customHeight="1">
      <c r="A54" s="27" t="s">
        <v>1207</v>
      </c>
      <c r="B54" s="60" t="s">
        <v>52</v>
      </c>
      <c r="C54" s="61" t="s">
        <v>50</v>
      </c>
      <c r="D54" s="61" t="s">
        <v>19</v>
      </c>
      <c r="E54" s="77" t="s">
        <v>311</v>
      </c>
      <c r="F54" s="14" t="s">
        <v>310</v>
      </c>
      <c r="G54" s="80" t="s">
        <v>1210</v>
      </c>
      <c r="H54" s="80" t="s">
        <v>1211</v>
      </c>
      <c r="I54" s="69" t="s">
        <v>1</v>
      </c>
      <c r="J54" s="25">
        <v>1</v>
      </c>
      <c r="K54" s="17" t="s">
        <v>19</v>
      </c>
      <c r="L54" s="64">
        <f>M54/J54</f>
        <v>618016.0714285714</v>
      </c>
      <c r="M54" s="76">
        <f>N54/1.12</f>
        <v>618016.0714285714</v>
      </c>
      <c r="N54" s="13">
        <v>692178</v>
      </c>
      <c r="O54" s="10" t="s">
        <v>58</v>
      </c>
      <c r="P54" s="28" t="s">
        <v>576</v>
      </c>
      <c r="Q54" s="78" t="s">
        <v>575</v>
      </c>
      <c r="R54" s="162">
        <v>0</v>
      </c>
    </row>
    <row r="55" spans="1:18" ht="75" customHeight="1">
      <c r="A55" s="27" t="s">
        <v>1321</v>
      </c>
      <c r="B55" s="60" t="s">
        <v>52</v>
      </c>
      <c r="C55" s="61" t="s">
        <v>50</v>
      </c>
      <c r="D55" s="61" t="s">
        <v>19</v>
      </c>
      <c r="E55" s="77" t="s">
        <v>311</v>
      </c>
      <c r="F55" s="14" t="s">
        <v>310</v>
      </c>
      <c r="G55" s="80" t="s">
        <v>1322</v>
      </c>
      <c r="H55" s="80" t="s">
        <v>1323</v>
      </c>
      <c r="I55" s="69" t="s">
        <v>1</v>
      </c>
      <c r="J55" s="25">
        <v>1</v>
      </c>
      <c r="K55" s="17" t="s">
        <v>19</v>
      </c>
      <c r="L55" s="64">
        <f>M55/J55</f>
        <v>559168.75</v>
      </c>
      <c r="M55" s="76">
        <f>N55/1.12</f>
        <v>559168.75</v>
      </c>
      <c r="N55" s="13">
        <v>626269</v>
      </c>
      <c r="O55" s="10" t="s">
        <v>44</v>
      </c>
      <c r="P55" s="28" t="s">
        <v>576</v>
      </c>
      <c r="Q55" s="78" t="s">
        <v>575</v>
      </c>
      <c r="R55" s="162">
        <v>0</v>
      </c>
    </row>
    <row r="56" spans="1:18" ht="75" customHeight="1">
      <c r="A56" s="27" t="s">
        <v>771</v>
      </c>
      <c r="B56" s="60" t="s">
        <v>52</v>
      </c>
      <c r="C56" s="61" t="s">
        <v>50</v>
      </c>
      <c r="D56" s="61" t="s">
        <v>19</v>
      </c>
      <c r="E56" s="62" t="s">
        <v>646</v>
      </c>
      <c r="F56" s="14" t="s">
        <v>647</v>
      </c>
      <c r="G56" s="81" t="s">
        <v>1310</v>
      </c>
      <c r="H56" s="82" t="s">
        <v>1311</v>
      </c>
      <c r="I56" s="69" t="s">
        <v>1</v>
      </c>
      <c r="J56" s="25">
        <v>1</v>
      </c>
      <c r="K56" s="17" t="s">
        <v>19</v>
      </c>
      <c r="L56" s="64">
        <f t="shared" si="1"/>
        <v>3345350.8928571427</v>
      </c>
      <c r="M56" s="76">
        <f t="shared" si="0"/>
        <v>3345350.8928571427</v>
      </c>
      <c r="N56" s="13">
        <v>3746793</v>
      </c>
      <c r="O56" s="10" t="s">
        <v>1279</v>
      </c>
      <c r="P56" s="28" t="s">
        <v>576</v>
      </c>
      <c r="Q56" s="78" t="s">
        <v>596</v>
      </c>
      <c r="R56" s="162">
        <v>0</v>
      </c>
    </row>
    <row r="57" spans="1:18" ht="75" customHeight="1">
      <c r="A57" s="27" t="s">
        <v>1312</v>
      </c>
      <c r="B57" s="60" t="s">
        <v>52</v>
      </c>
      <c r="C57" s="61" t="s">
        <v>50</v>
      </c>
      <c r="D57" s="61" t="s">
        <v>19</v>
      </c>
      <c r="E57" s="62" t="s">
        <v>646</v>
      </c>
      <c r="F57" s="79" t="s">
        <v>647</v>
      </c>
      <c r="G57" s="83" t="s">
        <v>1313</v>
      </c>
      <c r="H57" s="83" t="s">
        <v>1314</v>
      </c>
      <c r="I57" s="69" t="s">
        <v>1</v>
      </c>
      <c r="J57" s="25">
        <v>1</v>
      </c>
      <c r="K57" s="17" t="s">
        <v>19</v>
      </c>
      <c r="L57" s="64">
        <f>M57/J57</f>
        <v>560541.9642857142</v>
      </c>
      <c r="M57" s="76">
        <f>N57/1.12</f>
        <v>560541.9642857142</v>
      </c>
      <c r="N57" s="13">
        <v>627807</v>
      </c>
      <c r="O57" s="10" t="s">
        <v>44</v>
      </c>
      <c r="P57" s="28" t="s">
        <v>1318</v>
      </c>
      <c r="Q57" s="78" t="s">
        <v>596</v>
      </c>
      <c r="R57" s="162">
        <v>0</v>
      </c>
    </row>
    <row r="58" spans="1:18" ht="73.5" customHeight="1">
      <c r="A58" s="27" t="s">
        <v>772</v>
      </c>
      <c r="B58" s="60" t="s">
        <v>52</v>
      </c>
      <c r="C58" s="61" t="s">
        <v>50</v>
      </c>
      <c r="D58" s="61" t="s">
        <v>19</v>
      </c>
      <c r="E58" s="84" t="s">
        <v>646</v>
      </c>
      <c r="F58" s="16" t="s">
        <v>647</v>
      </c>
      <c r="G58" s="85" t="s">
        <v>901</v>
      </c>
      <c r="H58" s="86" t="s">
        <v>902</v>
      </c>
      <c r="I58" s="69" t="s">
        <v>1</v>
      </c>
      <c r="J58" s="25">
        <v>1</v>
      </c>
      <c r="K58" s="17" t="s">
        <v>19</v>
      </c>
      <c r="L58" s="64">
        <f t="shared" si="1"/>
        <v>432142.8571428571</v>
      </c>
      <c r="M58" s="76">
        <f t="shared" si="0"/>
        <v>432142.8571428571</v>
      </c>
      <c r="N58" s="13">
        <v>484000</v>
      </c>
      <c r="O58" s="10" t="s">
        <v>45</v>
      </c>
      <c r="P58" s="28" t="s">
        <v>576</v>
      </c>
      <c r="Q58" s="78" t="s">
        <v>596</v>
      </c>
      <c r="R58" s="162">
        <v>0</v>
      </c>
    </row>
    <row r="59" spans="1:18" ht="72" customHeight="1">
      <c r="A59" s="27" t="s">
        <v>811</v>
      </c>
      <c r="B59" s="60" t="s">
        <v>52</v>
      </c>
      <c r="C59" s="61" t="s">
        <v>50</v>
      </c>
      <c r="D59" s="61" t="s">
        <v>19</v>
      </c>
      <c r="E59" s="62" t="s">
        <v>646</v>
      </c>
      <c r="F59" s="14" t="s">
        <v>647</v>
      </c>
      <c r="G59" s="87" t="s">
        <v>1316</v>
      </c>
      <c r="H59" s="87" t="s">
        <v>1315</v>
      </c>
      <c r="I59" s="69" t="s">
        <v>1</v>
      </c>
      <c r="J59" s="25">
        <v>1</v>
      </c>
      <c r="K59" s="17" t="s">
        <v>19</v>
      </c>
      <c r="L59" s="64">
        <f t="shared" si="1"/>
        <v>1538392.857142857</v>
      </c>
      <c r="M59" s="76">
        <f t="shared" si="0"/>
        <v>1538392.857142857</v>
      </c>
      <c r="N59" s="64">
        <v>1723000</v>
      </c>
      <c r="O59" s="10" t="s">
        <v>44</v>
      </c>
      <c r="P59" s="28" t="s">
        <v>1317</v>
      </c>
      <c r="Q59" s="78" t="s">
        <v>596</v>
      </c>
      <c r="R59" s="162">
        <v>0</v>
      </c>
    </row>
    <row r="60" spans="1:18" ht="72" customHeight="1">
      <c r="A60" s="27" t="s">
        <v>1175</v>
      </c>
      <c r="B60" s="60" t="s">
        <v>52</v>
      </c>
      <c r="C60" s="61" t="s">
        <v>50</v>
      </c>
      <c r="D60" s="61" t="s">
        <v>19</v>
      </c>
      <c r="E60" s="62" t="s">
        <v>646</v>
      </c>
      <c r="F60" s="14" t="s">
        <v>647</v>
      </c>
      <c r="G60" s="16" t="s">
        <v>1176</v>
      </c>
      <c r="H60" s="70" t="s">
        <v>1177</v>
      </c>
      <c r="I60" s="69" t="s">
        <v>1</v>
      </c>
      <c r="J60" s="25">
        <v>1</v>
      </c>
      <c r="K60" s="17" t="s">
        <v>19</v>
      </c>
      <c r="L60" s="64">
        <f>M60/J60</f>
        <v>249999.99999999997</v>
      </c>
      <c r="M60" s="76">
        <f>N60/1.12</f>
        <v>249999.99999999997</v>
      </c>
      <c r="N60" s="13">
        <v>280000</v>
      </c>
      <c r="O60" s="10" t="s">
        <v>333</v>
      </c>
      <c r="P60" s="28" t="s">
        <v>576</v>
      </c>
      <c r="Q60" s="28" t="s">
        <v>577</v>
      </c>
      <c r="R60" s="162">
        <v>0</v>
      </c>
    </row>
    <row r="61" spans="1:18" ht="72" customHeight="1">
      <c r="A61" s="27" t="s">
        <v>1182</v>
      </c>
      <c r="B61" s="60" t="s">
        <v>52</v>
      </c>
      <c r="C61" s="61" t="s">
        <v>50</v>
      </c>
      <c r="D61" s="61" t="s">
        <v>19</v>
      </c>
      <c r="E61" s="62" t="s">
        <v>646</v>
      </c>
      <c r="F61" s="14" t="s">
        <v>647</v>
      </c>
      <c r="G61" s="14" t="s">
        <v>1178</v>
      </c>
      <c r="H61" s="12" t="s">
        <v>1179</v>
      </c>
      <c r="I61" s="69" t="s">
        <v>1</v>
      </c>
      <c r="J61" s="25">
        <v>1</v>
      </c>
      <c r="K61" s="17" t="s">
        <v>19</v>
      </c>
      <c r="L61" s="64">
        <f>M61/J61</f>
        <v>117857.14285714284</v>
      </c>
      <c r="M61" s="72">
        <f>N61/1.12</f>
        <v>117857.14285714284</v>
      </c>
      <c r="N61" s="13">
        <v>132000</v>
      </c>
      <c r="O61" s="10" t="s">
        <v>1145</v>
      </c>
      <c r="P61" s="28" t="s">
        <v>1180</v>
      </c>
      <c r="Q61" s="28" t="s">
        <v>577</v>
      </c>
      <c r="R61" s="162">
        <v>0</v>
      </c>
    </row>
    <row r="62" spans="1:18" ht="72" customHeight="1">
      <c r="A62" s="27" t="s">
        <v>1183</v>
      </c>
      <c r="B62" s="60" t="s">
        <v>52</v>
      </c>
      <c r="C62" s="61" t="s">
        <v>50</v>
      </c>
      <c r="D62" s="61" t="s">
        <v>19</v>
      </c>
      <c r="E62" s="62" t="s">
        <v>1184</v>
      </c>
      <c r="F62" s="14" t="s">
        <v>1185</v>
      </c>
      <c r="G62" s="14" t="s">
        <v>1186</v>
      </c>
      <c r="H62" s="70" t="s">
        <v>1177</v>
      </c>
      <c r="I62" s="69" t="s">
        <v>1</v>
      </c>
      <c r="J62" s="25">
        <v>1</v>
      </c>
      <c r="K62" s="17" t="s">
        <v>19</v>
      </c>
      <c r="L62" s="64">
        <f>M62/J62</f>
        <v>94999.99999999999</v>
      </c>
      <c r="M62" s="72">
        <f>N62/1.12</f>
        <v>94999.99999999999</v>
      </c>
      <c r="N62" s="13">
        <v>106400</v>
      </c>
      <c r="O62" s="10" t="s">
        <v>764</v>
      </c>
      <c r="P62" s="28" t="s">
        <v>576</v>
      </c>
      <c r="Q62" s="78" t="s">
        <v>1187</v>
      </c>
      <c r="R62" s="162">
        <v>0</v>
      </c>
    </row>
    <row r="63" spans="1:18" ht="84" customHeight="1">
      <c r="A63" s="89" t="s">
        <v>885</v>
      </c>
      <c r="B63" s="90" t="s">
        <v>52</v>
      </c>
      <c r="C63" s="91" t="s">
        <v>50</v>
      </c>
      <c r="D63" s="91" t="s">
        <v>19</v>
      </c>
      <c r="E63" s="99" t="s">
        <v>1305</v>
      </c>
      <c r="F63" s="100" t="s">
        <v>1304</v>
      </c>
      <c r="G63" s="70" t="s">
        <v>704</v>
      </c>
      <c r="H63" s="70" t="s">
        <v>705</v>
      </c>
      <c r="I63" s="92" t="s">
        <v>1</v>
      </c>
      <c r="J63" s="73">
        <v>1</v>
      </c>
      <c r="K63" s="93" t="s">
        <v>19</v>
      </c>
      <c r="L63" s="94">
        <f t="shared" si="1"/>
        <v>1219642.857142857</v>
      </c>
      <c r="M63" s="95">
        <f t="shared" si="0"/>
        <v>1219642.857142857</v>
      </c>
      <c r="N63" s="96">
        <v>1366000</v>
      </c>
      <c r="O63" s="97" t="s">
        <v>60</v>
      </c>
      <c r="P63" s="98" t="s">
        <v>576</v>
      </c>
      <c r="Q63" s="28" t="s">
        <v>597</v>
      </c>
      <c r="R63" s="162">
        <v>50</v>
      </c>
    </row>
    <row r="64" spans="1:66" s="101" customFormat="1" ht="84" customHeight="1">
      <c r="A64" s="27" t="s">
        <v>1303</v>
      </c>
      <c r="B64" s="60" t="s">
        <v>52</v>
      </c>
      <c r="C64" s="61" t="s">
        <v>50</v>
      </c>
      <c r="D64" s="61" t="s">
        <v>19</v>
      </c>
      <c r="E64" s="99" t="s">
        <v>1305</v>
      </c>
      <c r="F64" s="100" t="s">
        <v>1304</v>
      </c>
      <c r="G64" s="100" t="s">
        <v>1304</v>
      </c>
      <c r="H64" s="87" t="s">
        <v>1333</v>
      </c>
      <c r="I64" s="69" t="s">
        <v>1128</v>
      </c>
      <c r="J64" s="25">
        <v>1</v>
      </c>
      <c r="K64" s="17" t="s">
        <v>19</v>
      </c>
      <c r="L64" s="64">
        <f>M64/J64</f>
        <v>24999999.999999996</v>
      </c>
      <c r="M64" s="76">
        <f>N64/1.12</f>
        <v>24999999.999999996</v>
      </c>
      <c r="N64" s="13">
        <v>28000000</v>
      </c>
      <c r="O64" s="10" t="s">
        <v>382</v>
      </c>
      <c r="P64" s="28" t="s">
        <v>1361</v>
      </c>
      <c r="Q64" s="19" t="s">
        <v>1308</v>
      </c>
      <c r="R64" s="162">
        <v>0</v>
      </c>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row>
    <row r="65" spans="1:18" ht="84" customHeight="1">
      <c r="A65" s="27" t="s">
        <v>1306</v>
      </c>
      <c r="B65" s="60" t="s">
        <v>52</v>
      </c>
      <c r="C65" s="61" t="s">
        <v>50</v>
      </c>
      <c r="D65" s="61" t="s">
        <v>19</v>
      </c>
      <c r="E65" s="62" t="s">
        <v>1149</v>
      </c>
      <c r="F65" s="14" t="s">
        <v>1148</v>
      </c>
      <c r="G65" s="14" t="s">
        <v>1147</v>
      </c>
      <c r="H65" s="87" t="s">
        <v>1307</v>
      </c>
      <c r="I65" s="69" t="s">
        <v>1</v>
      </c>
      <c r="J65" s="25">
        <v>1</v>
      </c>
      <c r="K65" s="17" t="s">
        <v>19</v>
      </c>
      <c r="L65" s="64">
        <f>M65/J65</f>
        <v>6249999.999999999</v>
      </c>
      <c r="M65" s="76">
        <f>N65/1.12</f>
        <v>6249999.999999999</v>
      </c>
      <c r="N65" s="13">
        <v>7000000</v>
      </c>
      <c r="O65" s="10" t="s">
        <v>1279</v>
      </c>
      <c r="P65" s="28" t="s">
        <v>576</v>
      </c>
      <c r="Q65" s="77" t="s">
        <v>1360</v>
      </c>
      <c r="R65" s="162">
        <v>0</v>
      </c>
    </row>
    <row r="66" spans="1:18" ht="74.25" customHeight="1">
      <c r="A66" s="102" t="s">
        <v>903</v>
      </c>
      <c r="B66" s="103" t="s">
        <v>52</v>
      </c>
      <c r="C66" s="104" t="s">
        <v>50</v>
      </c>
      <c r="D66" s="104" t="s">
        <v>19</v>
      </c>
      <c r="E66" s="105" t="s">
        <v>309</v>
      </c>
      <c r="F66" s="80" t="s">
        <v>905</v>
      </c>
      <c r="G66" s="80" t="s">
        <v>905</v>
      </c>
      <c r="H66" s="80" t="s">
        <v>906</v>
      </c>
      <c r="I66" s="106" t="s">
        <v>1</v>
      </c>
      <c r="J66" s="75">
        <v>1</v>
      </c>
      <c r="K66" s="107" t="s">
        <v>19</v>
      </c>
      <c r="L66" s="108">
        <f t="shared" si="1"/>
        <v>178571.42857142855</v>
      </c>
      <c r="M66" s="109">
        <f t="shared" si="0"/>
        <v>178571.42857142855</v>
      </c>
      <c r="N66" s="115">
        <v>200000</v>
      </c>
      <c r="O66" s="110" t="s">
        <v>45</v>
      </c>
      <c r="P66" s="111" t="s">
        <v>576</v>
      </c>
      <c r="Q66" s="78" t="s">
        <v>596</v>
      </c>
      <c r="R66" s="162">
        <v>0</v>
      </c>
    </row>
    <row r="67" spans="1:18" ht="74.25" customHeight="1">
      <c r="A67" s="27" t="s">
        <v>904</v>
      </c>
      <c r="B67" s="60" t="s">
        <v>52</v>
      </c>
      <c r="C67" s="61" t="s">
        <v>50</v>
      </c>
      <c r="D67" s="61" t="s">
        <v>19</v>
      </c>
      <c r="E67" s="62" t="s">
        <v>309</v>
      </c>
      <c r="F67" s="14" t="s">
        <v>908</v>
      </c>
      <c r="G67" s="14" t="s">
        <v>907</v>
      </c>
      <c r="H67" s="15" t="s">
        <v>906</v>
      </c>
      <c r="I67" s="71" t="s">
        <v>1</v>
      </c>
      <c r="J67" s="25">
        <v>1</v>
      </c>
      <c r="K67" s="17" t="s">
        <v>19</v>
      </c>
      <c r="L67" s="64">
        <f t="shared" si="1"/>
        <v>982142.857142857</v>
      </c>
      <c r="M67" s="76">
        <f t="shared" si="0"/>
        <v>982142.857142857</v>
      </c>
      <c r="N67" s="212">
        <v>1100000</v>
      </c>
      <c r="O67" s="10" t="s">
        <v>45</v>
      </c>
      <c r="P67" s="28" t="s">
        <v>576</v>
      </c>
      <c r="Q67" s="78" t="s">
        <v>596</v>
      </c>
      <c r="R67" s="162">
        <v>0</v>
      </c>
    </row>
    <row r="68" spans="1:18" ht="75.75" customHeight="1">
      <c r="A68" s="27" t="s">
        <v>1126</v>
      </c>
      <c r="B68" s="60" t="s">
        <v>52</v>
      </c>
      <c r="C68" s="61" t="s">
        <v>50</v>
      </c>
      <c r="D68" s="61" t="s">
        <v>19</v>
      </c>
      <c r="E68" s="62" t="s">
        <v>90</v>
      </c>
      <c r="F68" s="14" t="s">
        <v>91</v>
      </c>
      <c r="G68" s="15" t="s">
        <v>759</v>
      </c>
      <c r="H68" s="15" t="s">
        <v>760</v>
      </c>
      <c r="I68" s="71" t="s">
        <v>1</v>
      </c>
      <c r="J68" s="10">
        <v>60</v>
      </c>
      <c r="K68" s="74" t="s">
        <v>19</v>
      </c>
      <c r="L68" s="64">
        <f>M68/J68</f>
        <v>2589.285714285714</v>
      </c>
      <c r="M68" s="65">
        <f>N68/1.12</f>
        <v>155357.14285714284</v>
      </c>
      <c r="N68" s="112">
        <v>174000</v>
      </c>
      <c r="O68" s="10" t="s">
        <v>333</v>
      </c>
      <c r="P68" s="28" t="s">
        <v>576</v>
      </c>
      <c r="Q68" s="28" t="s">
        <v>577</v>
      </c>
      <c r="R68" s="162">
        <v>0</v>
      </c>
    </row>
    <row r="69" spans="1:18" ht="103.5" customHeight="1">
      <c r="A69" s="27" t="s">
        <v>1127</v>
      </c>
      <c r="B69" s="60" t="s">
        <v>52</v>
      </c>
      <c r="C69" s="61" t="s">
        <v>50</v>
      </c>
      <c r="D69" s="61" t="s">
        <v>19</v>
      </c>
      <c r="E69" s="62" t="s">
        <v>1129</v>
      </c>
      <c r="F69" s="23" t="s">
        <v>1130</v>
      </c>
      <c r="G69" s="80" t="s">
        <v>1131</v>
      </c>
      <c r="H69" s="80" t="s">
        <v>1132</v>
      </c>
      <c r="I69" s="71" t="s">
        <v>1128</v>
      </c>
      <c r="J69" s="25">
        <v>1</v>
      </c>
      <c r="K69" s="17" t="s">
        <v>19</v>
      </c>
      <c r="L69" s="64">
        <v>287202195</v>
      </c>
      <c r="M69" s="64">
        <v>287202195</v>
      </c>
      <c r="N69" s="112">
        <f>M69*1.12</f>
        <v>321666458.40000004</v>
      </c>
      <c r="O69" s="10" t="s">
        <v>333</v>
      </c>
      <c r="P69" s="28" t="s">
        <v>1142</v>
      </c>
      <c r="Q69" s="144" t="s">
        <v>1256</v>
      </c>
      <c r="R69" s="162">
        <v>30</v>
      </c>
    </row>
    <row r="70" spans="1:18" ht="103.5" customHeight="1">
      <c r="A70" s="27" t="s">
        <v>1150</v>
      </c>
      <c r="B70" s="60" t="s">
        <v>52</v>
      </c>
      <c r="C70" s="61" t="s">
        <v>50</v>
      </c>
      <c r="D70" s="61" t="s">
        <v>19</v>
      </c>
      <c r="E70" s="62" t="s">
        <v>1157</v>
      </c>
      <c r="F70" s="15" t="s">
        <v>1155</v>
      </c>
      <c r="G70" s="15" t="s">
        <v>1155</v>
      </c>
      <c r="H70" s="15" t="s">
        <v>1257</v>
      </c>
      <c r="I70" s="10" t="s">
        <v>1156</v>
      </c>
      <c r="J70" s="25">
        <v>1</v>
      </c>
      <c r="K70" s="17" t="s">
        <v>19</v>
      </c>
      <c r="L70" s="64">
        <v>13439941</v>
      </c>
      <c r="M70" s="64">
        <f>N70/1.12</f>
        <v>13439940.999999998</v>
      </c>
      <c r="N70" s="213">
        <v>15052733.92</v>
      </c>
      <c r="O70" s="10" t="s">
        <v>44</v>
      </c>
      <c r="P70" s="28" t="s">
        <v>576</v>
      </c>
      <c r="Q70" s="12" t="s">
        <v>1154</v>
      </c>
      <c r="R70" s="162">
        <v>0</v>
      </c>
    </row>
    <row r="71" spans="1:24" ht="103.5" customHeight="1">
      <c r="A71" s="27" t="s">
        <v>1153</v>
      </c>
      <c r="B71" s="60" t="s">
        <v>52</v>
      </c>
      <c r="C71" s="61" t="s">
        <v>50</v>
      </c>
      <c r="D71" s="61" t="s">
        <v>19</v>
      </c>
      <c r="E71" s="62" t="s">
        <v>1149</v>
      </c>
      <c r="F71" s="14" t="s">
        <v>1148</v>
      </c>
      <c r="G71" s="14" t="s">
        <v>1147</v>
      </c>
      <c r="H71" s="80" t="s">
        <v>1151</v>
      </c>
      <c r="I71" s="71" t="s">
        <v>1152</v>
      </c>
      <c r="J71" s="25">
        <v>1</v>
      </c>
      <c r="K71" s="17" t="s">
        <v>19</v>
      </c>
      <c r="L71" s="64">
        <v>4417202</v>
      </c>
      <c r="M71" s="64">
        <f>N71/1.12</f>
        <v>4417201.785714285</v>
      </c>
      <c r="N71" s="64">
        <v>4947266</v>
      </c>
      <c r="O71" s="10" t="s">
        <v>44</v>
      </c>
      <c r="P71" s="28" t="s">
        <v>576</v>
      </c>
      <c r="Q71" s="12" t="s">
        <v>1154</v>
      </c>
      <c r="R71" s="162">
        <v>0</v>
      </c>
      <c r="V71" s="114"/>
      <c r="W71" s="114"/>
      <c r="X71" s="114"/>
    </row>
    <row r="72" spans="1:24" ht="103.5" customHeight="1">
      <c r="A72" s="27" t="s">
        <v>1188</v>
      </c>
      <c r="B72" s="60" t="s">
        <v>52</v>
      </c>
      <c r="C72" s="61" t="s">
        <v>50</v>
      </c>
      <c r="D72" s="61" t="s">
        <v>19</v>
      </c>
      <c r="E72" s="14" t="s">
        <v>1189</v>
      </c>
      <c r="F72" s="14" t="s">
        <v>1190</v>
      </c>
      <c r="G72" s="14" t="s">
        <v>1191</v>
      </c>
      <c r="H72" s="80" t="s">
        <v>1192</v>
      </c>
      <c r="I72" s="71" t="s">
        <v>1152</v>
      </c>
      <c r="J72" s="25">
        <v>1</v>
      </c>
      <c r="K72" s="17" t="s">
        <v>19</v>
      </c>
      <c r="L72" s="64">
        <f>M72</f>
        <v>1312499.9999999998</v>
      </c>
      <c r="M72" s="64">
        <f>N72/1.12</f>
        <v>1312499.9999999998</v>
      </c>
      <c r="N72" s="64">
        <v>1470000</v>
      </c>
      <c r="O72" s="10" t="s">
        <v>44</v>
      </c>
      <c r="P72" s="28" t="s">
        <v>576</v>
      </c>
      <c r="Q72" s="12" t="s">
        <v>1154</v>
      </c>
      <c r="R72" s="162">
        <v>30</v>
      </c>
      <c r="V72" s="114"/>
      <c r="W72" s="114"/>
      <c r="X72" s="114"/>
    </row>
    <row r="73" spans="1:24" ht="103.5" customHeight="1">
      <c r="A73" s="27" t="s">
        <v>1193</v>
      </c>
      <c r="B73" s="60" t="s">
        <v>52</v>
      </c>
      <c r="C73" s="61" t="s">
        <v>50</v>
      </c>
      <c r="D73" s="61" t="s">
        <v>19</v>
      </c>
      <c r="E73" s="62" t="s">
        <v>646</v>
      </c>
      <c r="F73" s="14" t="s">
        <v>647</v>
      </c>
      <c r="G73" s="23" t="s">
        <v>1194</v>
      </c>
      <c r="H73" s="80" t="s">
        <v>1195</v>
      </c>
      <c r="I73" s="71" t="s">
        <v>1152</v>
      </c>
      <c r="J73" s="25">
        <v>1</v>
      </c>
      <c r="K73" s="17" t="s">
        <v>19</v>
      </c>
      <c r="L73" s="64">
        <f>M73</f>
        <v>249999.99999999997</v>
      </c>
      <c r="M73" s="64">
        <f>N73/1.12</f>
        <v>249999.99999999997</v>
      </c>
      <c r="N73" s="64">
        <v>280000</v>
      </c>
      <c r="O73" s="10" t="s">
        <v>764</v>
      </c>
      <c r="P73" s="28" t="s">
        <v>576</v>
      </c>
      <c r="Q73" s="12" t="s">
        <v>1196</v>
      </c>
      <c r="R73" s="162">
        <v>0</v>
      </c>
      <c r="V73" s="114"/>
      <c r="W73" s="114"/>
      <c r="X73" s="114"/>
    </row>
    <row r="74" spans="1:24" ht="103.5" customHeight="1">
      <c r="A74" s="27" t="s">
        <v>1241</v>
      </c>
      <c r="B74" s="60" t="s">
        <v>52</v>
      </c>
      <c r="C74" s="61" t="s">
        <v>50</v>
      </c>
      <c r="D74" s="61" t="s">
        <v>19</v>
      </c>
      <c r="E74" s="14" t="s">
        <v>1242</v>
      </c>
      <c r="F74" s="14" t="s">
        <v>1243</v>
      </c>
      <c r="G74" s="23" t="s">
        <v>1244</v>
      </c>
      <c r="H74" s="80" t="s">
        <v>1195</v>
      </c>
      <c r="I74" s="71" t="s">
        <v>1152</v>
      </c>
      <c r="J74" s="25">
        <v>1</v>
      </c>
      <c r="K74" s="17" t="s">
        <v>19</v>
      </c>
      <c r="L74" s="64">
        <v>186714</v>
      </c>
      <c r="M74" s="64">
        <f>N74/1.12</f>
        <v>186714.2857142857</v>
      </c>
      <c r="N74" s="64">
        <v>209120</v>
      </c>
      <c r="O74" s="10" t="s">
        <v>44</v>
      </c>
      <c r="P74" s="28" t="s">
        <v>576</v>
      </c>
      <c r="Q74" s="12" t="s">
        <v>1196</v>
      </c>
      <c r="R74" s="162">
        <v>0</v>
      </c>
      <c r="V74" s="114"/>
      <c r="W74" s="114"/>
      <c r="X74" s="114"/>
    </row>
    <row r="75" spans="1:18" ht="34.5" customHeight="1">
      <c r="A75" s="27"/>
      <c r="B75" s="27"/>
      <c r="C75" s="36"/>
      <c r="D75" s="36"/>
      <c r="E75" s="36"/>
      <c r="F75" s="197"/>
      <c r="G75" s="197"/>
      <c r="H75" s="197"/>
      <c r="I75" s="37"/>
      <c r="J75" s="25"/>
      <c r="K75" s="38"/>
      <c r="L75" s="221" t="s">
        <v>437</v>
      </c>
      <c r="M75" s="221"/>
      <c r="N75" s="214">
        <f>SUM(N7:N74)</f>
        <v>400408055.12000006</v>
      </c>
      <c r="O75" s="10"/>
      <c r="P75" s="28"/>
      <c r="Q75" s="28"/>
      <c r="R75" s="101"/>
    </row>
    <row r="76" spans="1:18" ht="93.75" customHeight="1">
      <c r="A76" s="27" t="s">
        <v>459</v>
      </c>
      <c r="B76" s="60" t="s">
        <v>52</v>
      </c>
      <c r="C76" s="61" t="s">
        <v>50</v>
      </c>
      <c r="D76" s="61" t="s">
        <v>11</v>
      </c>
      <c r="E76" s="62" t="s">
        <v>315</v>
      </c>
      <c r="F76" s="14" t="s">
        <v>316</v>
      </c>
      <c r="G76" s="14" t="s">
        <v>316</v>
      </c>
      <c r="H76" s="12" t="s">
        <v>578</v>
      </c>
      <c r="I76" s="10" t="s">
        <v>1</v>
      </c>
      <c r="J76" s="18">
        <v>1</v>
      </c>
      <c r="K76" s="17" t="s">
        <v>11</v>
      </c>
      <c r="L76" s="59">
        <v>13393</v>
      </c>
      <c r="M76" s="59">
        <f>N76/1.12</f>
        <v>13392.857142857141</v>
      </c>
      <c r="N76" s="59">
        <v>15000</v>
      </c>
      <c r="O76" s="10" t="s">
        <v>333</v>
      </c>
      <c r="P76" s="28" t="s">
        <v>576</v>
      </c>
      <c r="Q76" s="28" t="s">
        <v>585</v>
      </c>
      <c r="R76" s="162">
        <v>0</v>
      </c>
    </row>
    <row r="77" spans="1:18" ht="72" customHeight="1">
      <c r="A77" s="27" t="s">
        <v>460</v>
      </c>
      <c r="B77" s="60" t="s">
        <v>52</v>
      </c>
      <c r="C77" s="61" t="s">
        <v>50</v>
      </c>
      <c r="D77" s="61" t="s">
        <v>11</v>
      </c>
      <c r="E77" s="62" t="s">
        <v>317</v>
      </c>
      <c r="F77" s="14" t="s">
        <v>318</v>
      </c>
      <c r="G77" s="14" t="s">
        <v>319</v>
      </c>
      <c r="H77" s="14" t="s">
        <v>881</v>
      </c>
      <c r="I77" s="10" t="s">
        <v>1</v>
      </c>
      <c r="J77" s="18">
        <v>1</v>
      </c>
      <c r="K77" s="17" t="s">
        <v>11</v>
      </c>
      <c r="L77" s="59">
        <v>578571</v>
      </c>
      <c r="M77" s="59">
        <f>N77/1.12</f>
        <v>578571.4285714285</v>
      </c>
      <c r="N77" s="59">
        <v>648000</v>
      </c>
      <c r="O77" s="10" t="s">
        <v>43</v>
      </c>
      <c r="P77" s="28" t="s">
        <v>576</v>
      </c>
      <c r="Q77" s="28" t="s">
        <v>585</v>
      </c>
      <c r="R77" s="162">
        <v>0</v>
      </c>
    </row>
    <row r="78" spans="1:18" ht="59.25" customHeight="1">
      <c r="A78" s="27" t="s">
        <v>664</v>
      </c>
      <c r="B78" s="60" t="s">
        <v>52</v>
      </c>
      <c r="C78" s="61" t="s">
        <v>50</v>
      </c>
      <c r="D78" s="61" t="s">
        <v>11</v>
      </c>
      <c r="E78" s="62" t="s">
        <v>210</v>
      </c>
      <c r="F78" s="14" t="s">
        <v>211</v>
      </c>
      <c r="G78" s="14" t="s">
        <v>212</v>
      </c>
      <c r="H78" s="12" t="s">
        <v>0</v>
      </c>
      <c r="I78" s="10" t="s">
        <v>1</v>
      </c>
      <c r="J78" s="18">
        <v>1</v>
      </c>
      <c r="K78" s="17" t="s">
        <v>11</v>
      </c>
      <c r="L78" s="59">
        <v>267857</v>
      </c>
      <c r="M78" s="59">
        <f>N78/1.12</f>
        <v>535714.2857142857</v>
      </c>
      <c r="N78" s="59">
        <v>600000</v>
      </c>
      <c r="O78" s="10" t="s">
        <v>60</v>
      </c>
      <c r="P78" s="28" t="s">
        <v>576</v>
      </c>
      <c r="Q78" s="28" t="s">
        <v>585</v>
      </c>
      <c r="R78" s="162">
        <v>0</v>
      </c>
    </row>
    <row r="79" spans="1:18" s="118" customFormat="1" ht="59.25" customHeight="1">
      <c r="A79" s="27" t="s">
        <v>665</v>
      </c>
      <c r="B79" s="60" t="s">
        <v>52</v>
      </c>
      <c r="C79" s="61" t="s">
        <v>50</v>
      </c>
      <c r="D79" s="61" t="s">
        <v>11</v>
      </c>
      <c r="E79" s="62" t="s">
        <v>221</v>
      </c>
      <c r="F79" s="14" t="s">
        <v>222</v>
      </c>
      <c r="G79" s="116" t="s">
        <v>223</v>
      </c>
      <c r="H79" s="117" t="s">
        <v>1319</v>
      </c>
      <c r="I79" s="117" t="s">
        <v>1</v>
      </c>
      <c r="J79" s="18">
        <v>1</v>
      </c>
      <c r="K79" s="17" t="s">
        <v>11</v>
      </c>
      <c r="L79" s="59">
        <v>74107</v>
      </c>
      <c r="M79" s="59">
        <f>N79/1.12</f>
        <v>74107.14285714286</v>
      </c>
      <c r="N79" s="59">
        <v>83000</v>
      </c>
      <c r="O79" s="10" t="s">
        <v>60</v>
      </c>
      <c r="P79" s="28" t="s">
        <v>576</v>
      </c>
      <c r="Q79" s="28" t="s">
        <v>585</v>
      </c>
      <c r="R79" s="162">
        <v>0</v>
      </c>
    </row>
    <row r="80" spans="1:18" ht="61.5" customHeight="1">
      <c r="A80" s="27" t="s">
        <v>666</v>
      </c>
      <c r="B80" s="60" t="s">
        <v>52</v>
      </c>
      <c r="C80" s="61" t="s">
        <v>50</v>
      </c>
      <c r="D80" s="61" t="s">
        <v>11</v>
      </c>
      <c r="E80" s="62" t="s">
        <v>263</v>
      </c>
      <c r="F80" s="14" t="s">
        <v>264</v>
      </c>
      <c r="G80" s="116" t="s">
        <v>265</v>
      </c>
      <c r="H80" s="12" t="s">
        <v>12</v>
      </c>
      <c r="I80" s="10" t="s">
        <v>1</v>
      </c>
      <c r="J80" s="18">
        <v>1</v>
      </c>
      <c r="K80" s="17" t="s">
        <v>11</v>
      </c>
      <c r="L80" s="119">
        <v>342857.14</v>
      </c>
      <c r="M80" s="65">
        <f>N80/1.12</f>
        <v>342857.14285714284</v>
      </c>
      <c r="N80" s="59">
        <v>384000</v>
      </c>
      <c r="O80" s="10" t="s">
        <v>60</v>
      </c>
      <c r="P80" s="28" t="s">
        <v>576</v>
      </c>
      <c r="Q80" s="28" t="s">
        <v>585</v>
      </c>
      <c r="R80" s="162">
        <v>0</v>
      </c>
    </row>
    <row r="81" spans="1:18" ht="60" customHeight="1">
      <c r="A81" s="27" t="s">
        <v>667</v>
      </c>
      <c r="B81" s="60" t="s">
        <v>52</v>
      </c>
      <c r="C81" s="61" t="s">
        <v>50</v>
      </c>
      <c r="D81" s="61" t="s">
        <v>11</v>
      </c>
      <c r="E81" s="62" t="s">
        <v>266</v>
      </c>
      <c r="F81" s="14" t="s">
        <v>267</v>
      </c>
      <c r="G81" s="14" t="s">
        <v>268</v>
      </c>
      <c r="H81" s="12" t="s">
        <v>13</v>
      </c>
      <c r="I81" s="10" t="s">
        <v>1</v>
      </c>
      <c r="J81" s="18">
        <v>1</v>
      </c>
      <c r="K81" s="17" t="s">
        <v>11</v>
      </c>
      <c r="L81" s="13">
        <v>129285.71</v>
      </c>
      <c r="M81" s="65">
        <f aca="true" t="shared" si="3" ref="M81:M86">N81/1.12</f>
        <v>129285.71428571428</v>
      </c>
      <c r="N81" s="59">
        <f>84960+59840</f>
        <v>144800</v>
      </c>
      <c r="O81" s="10" t="s">
        <v>60</v>
      </c>
      <c r="P81" s="28" t="s">
        <v>56</v>
      </c>
      <c r="Q81" s="28" t="s">
        <v>585</v>
      </c>
      <c r="R81" s="162">
        <v>0</v>
      </c>
    </row>
    <row r="82" spans="1:18" ht="58.5" customHeight="1">
      <c r="A82" s="27" t="s">
        <v>461</v>
      </c>
      <c r="B82" s="60" t="s">
        <v>52</v>
      </c>
      <c r="C82" s="61" t="s">
        <v>50</v>
      </c>
      <c r="D82" s="61" t="s">
        <v>11</v>
      </c>
      <c r="E82" s="62" t="s">
        <v>269</v>
      </c>
      <c r="F82" s="14" t="s">
        <v>270</v>
      </c>
      <c r="G82" s="14" t="s">
        <v>271</v>
      </c>
      <c r="H82" s="12" t="s">
        <v>14</v>
      </c>
      <c r="I82" s="10" t="s">
        <v>1</v>
      </c>
      <c r="J82" s="18">
        <v>12</v>
      </c>
      <c r="K82" s="17" t="s">
        <v>11</v>
      </c>
      <c r="L82" s="13">
        <v>2321.43</v>
      </c>
      <c r="M82" s="65">
        <f t="shared" si="3"/>
        <v>27857.142857142855</v>
      </c>
      <c r="N82" s="59">
        <v>31200</v>
      </c>
      <c r="O82" s="10" t="s">
        <v>60</v>
      </c>
      <c r="P82" s="28" t="s">
        <v>56</v>
      </c>
      <c r="Q82" s="28" t="s">
        <v>585</v>
      </c>
      <c r="R82" s="162">
        <v>0</v>
      </c>
    </row>
    <row r="83" spans="1:18" ht="59.25" customHeight="1">
      <c r="A83" s="27" t="s">
        <v>462</v>
      </c>
      <c r="B83" s="60" t="s">
        <v>52</v>
      </c>
      <c r="C83" s="61" t="s">
        <v>50</v>
      </c>
      <c r="D83" s="61" t="s">
        <v>11</v>
      </c>
      <c r="E83" s="62" t="s">
        <v>216</v>
      </c>
      <c r="F83" s="14" t="s">
        <v>217</v>
      </c>
      <c r="G83" s="14" t="s">
        <v>218</v>
      </c>
      <c r="H83" s="12" t="s">
        <v>15</v>
      </c>
      <c r="I83" s="10" t="s">
        <v>1</v>
      </c>
      <c r="J83" s="18">
        <v>1</v>
      </c>
      <c r="K83" s="17" t="s">
        <v>11</v>
      </c>
      <c r="L83" s="13">
        <v>157500</v>
      </c>
      <c r="M83" s="65">
        <f t="shared" si="3"/>
        <v>157499.99999999997</v>
      </c>
      <c r="N83" s="59">
        <v>176400</v>
      </c>
      <c r="O83" s="10" t="s">
        <v>60</v>
      </c>
      <c r="P83" s="28" t="s">
        <v>56</v>
      </c>
      <c r="Q83" s="28" t="s">
        <v>585</v>
      </c>
      <c r="R83" s="162">
        <v>0</v>
      </c>
    </row>
    <row r="84" spans="1:18" ht="66" customHeight="1">
      <c r="A84" s="27" t="s">
        <v>463</v>
      </c>
      <c r="B84" s="60" t="s">
        <v>52</v>
      </c>
      <c r="C84" s="61" t="s">
        <v>50</v>
      </c>
      <c r="D84" s="61" t="s">
        <v>11</v>
      </c>
      <c r="E84" s="62" t="s">
        <v>219</v>
      </c>
      <c r="F84" s="14" t="s">
        <v>217</v>
      </c>
      <c r="G84" s="116" t="s">
        <v>220</v>
      </c>
      <c r="H84" s="12" t="s">
        <v>16</v>
      </c>
      <c r="I84" s="10" t="s">
        <v>1</v>
      </c>
      <c r="J84" s="18">
        <v>1</v>
      </c>
      <c r="K84" s="17" t="s">
        <v>11</v>
      </c>
      <c r="L84" s="13">
        <v>17142.86</v>
      </c>
      <c r="M84" s="65">
        <f t="shared" si="3"/>
        <v>17142.85714285714</v>
      </c>
      <c r="N84" s="59">
        <v>19200</v>
      </c>
      <c r="O84" s="10" t="s">
        <v>60</v>
      </c>
      <c r="P84" s="28" t="s">
        <v>56</v>
      </c>
      <c r="Q84" s="28" t="s">
        <v>585</v>
      </c>
      <c r="R84" s="162">
        <v>0</v>
      </c>
    </row>
    <row r="85" spans="1:18" ht="78" customHeight="1">
      <c r="A85" s="27" t="s">
        <v>464</v>
      </c>
      <c r="B85" s="60" t="s">
        <v>52</v>
      </c>
      <c r="C85" s="61" t="s">
        <v>50</v>
      </c>
      <c r="D85" s="61" t="s">
        <v>11</v>
      </c>
      <c r="E85" s="62" t="s">
        <v>263</v>
      </c>
      <c r="F85" s="14" t="s">
        <v>264</v>
      </c>
      <c r="G85" s="116" t="s">
        <v>265</v>
      </c>
      <c r="H85" s="12" t="s">
        <v>30</v>
      </c>
      <c r="I85" s="10" t="s">
        <v>1</v>
      </c>
      <c r="J85" s="18">
        <v>1</v>
      </c>
      <c r="K85" s="17" t="s">
        <v>11</v>
      </c>
      <c r="L85" s="13">
        <v>450000</v>
      </c>
      <c r="M85" s="65">
        <f t="shared" si="3"/>
        <v>450178.57142857136</v>
      </c>
      <c r="N85" s="59">
        <v>504200</v>
      </c>
      <c r="O85" s="10" t="s">
        <v>60</v>
      </c>
      <c r="P85" s="28" t="s">
        <v>56</v>
      </c>
      <c r="Q85" s="28" t="s">
        <v>585</v>
      </c>
      <c r="R85" s="162">
        <v>0</v>
      </c>
    </row>
    <row r="86" spans="1:18" ht="69.75" customHeight="1">
      <c r="A86" s="27" t="s">
        <v>465</v>
      </c>
      <c r="B86" s="60" t="s">
        <v>52</v>
      </c>
      <c r="C86" s="61" t="s">
        <v>50</v>
      </c>
      <c r="D86" s="61" t="s">
        <v>11</v>
      </c>
      <c r="E86" s="62" t="s">
        <v>263</v>
      </c>
      <c r="F86" s="14" t="s">
        <v>264</v>
      </c>
      <c r="G86" s="116" t="s">
        <v>265</v>
      </c>
      <c r="H86" s="12" t="s">
        <v>31</v>
      </c>
      <c r="I86" s="10" t="s">
        <v>1</v>
      </c>
      <c r="J86" s="18">
        <v>1</v>
      </c>
      <c r="K86" s="17" t="s">
        <v>11</v>
      </c>
      <c r="L86" s="13">
        <v>45000</v>
      </c>
      <c r="M86" s="65">
        <f t="shared" si="3"/>
        <v>44999.99999999999</v>
      </c>
      <c r="N86" s="59">
        <v>50400</v>
      </c>
      <c r="O86" s="10" t="s">
        <v>60</v>
      </c>
      <c r="P86" s="28" t="s">
        <v>56</v>
      </c>
      <c r="Q86" s="28" t="s">
        <v>585</v>
      </c>
      <c r="R86" s="162">
        <v>0</v>
      </c>
    </row>
    <row r="87" spans="1:18" ht="73.5" customHeight="1">
      <c r="A87" s="27" t="s">
        <v>466</v>
      </c>
      <c r="B87" s="60" t="s">
        <v>52</v>
      </c>
      <c r="C87" s="61" t="s">
        <v>50</v>
      </c>
      <c r="D87" s="61" t="s">
        <v>11</v>
      </c>
      <c r="E87" s="62" t="s">
        <v>272</v>
      </c>
      <c r="F87" s="14" t="s">
        <v>273</v>
      </c>
      <c r="G87" s="14" t="s">
        <v>274</v>
      </c>
      <c r="H87" s="117" t="s">
        <v>9</v>
      </c>
      <c r="I87" s="120" t="s">
        <v>1</v>
      </c>
      <c r="J87" s="18">
        <v>1</v>
      </c>
      <c r="K87" s="17" t="s">
        <v>11</v>
      </c>
      <c r="L87" s="59">
        <v>128516</v>
      </c>
      <c r="M87" s="59">
        <f>N87/1.12</f>
        <v>128516.07142857142</v>
      </c>
      <c r="N87" s="59">
        <v>143938</v>
      </c>
      <c r="O87" s="10" t="s">
        <v>60</v>
      </c>
      <c r="P87" s="28" t="s">
        <v>576</v>
      </c>
      <c r="Q87" s="28" t="s">
        <v>59</v>
      </c>
      <c r="R87" s="207">
        <v>100</v>
      </c>
    </row>
    <row r="88" spans="1:18" ht="72" customHeight="1">
      <c r="A88" s="27" t="s">
        <v>467</v>
      </c>
      <c r="B88" s="60" t="s">
        <v>52</v>
      </c>
      <c r="C88" s="61" t="s">
        <v>50</v>
      </c>
      <c r="D88" s="61" t="s">
        <v>11</v>
      </c>
      <c r="E88" s="62" t="s">
        <v>275</v>
      </c>
      <c r="F88" s="14" t="s">
        <v>276</v>
      </c>
      <c r="G88" s="14" t="s">
        <v>277</v>
      </c>
      <c r="H88" s="117" t="s">
        <v>63</v>
      </c>
      <c r="I88" s="120" t="s">
        <v>1</v>
      </c>
      <c r="J88" s="18">
        <v>1</v>
      </c>
      <c r="K88" s="17" t="s">
        <v>11</v>
      </c>
      <c r="L88" s="76">
        <v>89286</v>
      </c>
      <c r="M88" s="76">
        <f>N88/1.12</f>
        <v>83817.05357142857</v>
      </c>
      <c r="N88" s="76">
        <v>93875.1</v>
      </c>
      <c r="O88" s="10" t="s">
        <v>42</v>
      </c>
      <c r="P88" s="28" t="s">
        <v>576</v>
      </c>
      <c r="Q88" s="28" t="s">
        <v>59</v>
      </c>
      <c r="R88" s="207">
        <v>100</v>
      </c>
    </row>
    <row r="89" spans="1:18" ht="72" customHeight="1">
      <c r="A89" s="27" t="s">
        <v>1170</v>
      </c>
      <c r="B89" s="60" t="s">
        <v>52</v>
      </c>
      <c r="C89" s="61" t="s">
        <v>50</v>
      </c>
      <c r="D89" s="61" t="s">
        <v>11</v>
      </c>
      <c r="E89" s="62" t="s">
        <v>275</v>
      </c>
      <c r="F89" s="14" t="s">
        <v>276</v>
      </c>
      <c r="G89" s="14" t="s">
        <v>277</v>
      </c>
      <c r="H89" s="117" t="s">
        <v>1171</v>
      </c>
      <c r="I89" s="120" t="s">
        <v>1</v>
      </c>
      <c r="J89" s="18">
        <v>1</v>
      </c>
      <c r="K89" s="17" t="s">
        <v>11</v>
      </c>
      <c r="L89" s="76">
        <f>M89</f>
        <v>19809.73214285714</v>
      </c>
      <c r="M89" s="76">
        <f>N89/1.12</f>
        <v>19809.73214285714</v>
      </c>
      <c r="N89" s="76">
        <v>22186.9</v>
      </c>
      <c r="O89" s="10" t="s">
        <v>44</v>
      </c>
      <c r="P89" s="28" t="s">
        <v>576</v>
      </c>
      <c r="Q89" s="28" t="s">
        <v>59</v>
      </c>
      <c r="R89" s="207">
        <v>100</v>
      </c>
    </row>
    <row r="90" spans="1:18" ht="86.25" customHeight="1">
      <c r="A90" s="27" t="s">
        <v>468</v>
      </c>
      <c r="B90" s="60" t="s">
        <v>52</v>
      </c>
      <c r="C90" s="61" t="s">
        <v>50</v>
      </c>
      <c r="D90" s="61" t="s">
        <v>11</v>
      </c>
      <c r="E90" s="62" t="s">
        <v>282</v>
      </c>
      <c r="F90" s="14" t="s">
        <v>283</v>
      </c>
      <c r="G90" s="14" t="s">
        <v>284</v>
      </c>
      <c r="H90" s="66" t="s">
        <v>895</v>
      </c>
      <c r="I90" s="120" t="s">
        <v>2</v>
      </c>
      <c r="J90" s="18">
        <v>1</v>
      </c>
      <c r="K90" s="17" t="s">
        <v>11</v>
      </c>
      <c r="L90" s="219">
        <v>2000000</v>
      </c>
      <c r="M90" s="219">
        <f>N90/1.12</f>
        <v>1999999.9999999998</v>
      </c>
      <c r="N90" s="121">
        <v>2240000</v>
      </c>
      <c r="O90" s="10" t="s">
        <v>58</v>
      </c>
      <c r="P90" s="28" t="s">
        <v>576</v>
      </c>
      <c r="Q90" s="28" t="s">
        <v>62</v>
      </c>
      <c r="R90" s="207">
        <v>50</v>
      </c>
    </row>
    <row r="91" spans="1:24" s="123" customFormat="1" ht="72.75" customHeight="1">
      <c r="A91" s="27" t="s">
        <v>469</v>
      </c>
      <c r="B91" s="60" t="s">
        <v>52</v>
      </c>
      <c r="C91" s="61" t="s">
        <v>50</v>
      </c>
      <c r="D91" s="61" t="s">
        <v>11</v>
      </c>
      <c r="E91" s="62" t="s">
        <v>656</v>
      </c>
      <c r="F91" s="14" t="s">
        <v>657</v>
      </c>
      <c r="G91" s="14" t="s">
        <v>742</v>
      </c>
      <c r="H91" s="12" t="s">
        <v>288</v>
      </c>
      <c r="I91" s="120" t="s">
        <v>1</v>
      </c>
      <c r="J91" s="18">
        <v>1</v>
      </c>
      <c r="K91" s="17" t="s">
        <v>11</v>
      </c>
      <c r="L91" s="72">
        <f>M91</f>
        <v>117857.14285714284</v>
      </c>
      <c r="M91" s="65">
        <f>N91/1.12</f>
        <v>117857.14285714284</v>
      </c>
      <c r="N91" s="122">
        <v>132000</v>
      </c>
      <c r="O91" s="10" t="s">
        <v>43</v>
      </c>
      <c r="P91" s="28" t="s">
        <v>576</v>
      </c>
      <c r="Q91" s="28" t="s">
        <v>59</v>
      </c>
      <c r="R91" s="207">
        <v>0</v>
      </c>
      <c r="V91" s="29"/>
      <c r="W91" s="29"/>
      <c r="X91" s="29"/>
    </row>
    <row r="92" spans="1:18" s="123" customFormat="1" ht="74.25" customHeight="1">
      <c r="A92" s="27" t="s">
        <v>668</v>
      </c>
      <c r="B92" s="60" t="s">
        <v>52</v>
      </c>
      <c r="C92" s="61" t="s">
        <v>50</v>
      </c>
      <c r="D92" s="61" t="s">
        <v>11</v>
      </c>
      <c r="E92" s="62" t="s">
        <v>656</v>
      </c>
      <c r="F92" s="14" t="s">
        <v>657</v>
      </c>
      <c r="G92" s="14" t="s">
        <v>742</v>
      </c>
      <c r="H92" s="124" t="s">
        <v>773</v>
      </c>
      <c r="I92" s="120" t="s">
        <v>1</v>
      </c>
      <c r="J92" s="18">
        <v>1</v>
      </c>
      <c r="K92" s="17" t="s">
        <v>11</v>
      </c>
      <c r="L92" s="72">
        <f>M92</f>
        <v>222499.99999999997</v>
      </c>
      <c r="M92" s="65">
        <f aca="true" t="shared" si="4" ref="M92:M140">N92/1.12</f>
        <v>222499.99999999997</v>
      </c>
      <c r="N92" s="122">
        <v>249200</v>
      </c>
      <c r="O92" s="10" t="s">
        <v>43</v>
      </c>
      <c r="P92" s="28" t="s">
        <v>576</v>
      </c>
      <c r="Q92" s="28" t="s">
        <v>59</v>
      </c>
      <c r="R92" s="207">
        <v>0</v>
      </c>
    </row>
    <row r="93" spans="1:24" ht="73.5" customHeight="1">
      <c r="A93" s="27" t="s">
        <v>470</v>
      </c>
      <c r="B93" s="60" t="s">
        <v>52</v>
      </c>
      <c r="C93" s="61" t="s">
        <v>50</v>
      </c>
      <c r="D93" s="61" t="s">
        <v>11</v>
      </c>
      <c r="E93" s="62" t="s">
        <v>656</v>
      </c>
      <c r="F93" s="14" t="s">
        <v>657</v>
      </c>
      <c r="G93" s="14" t="s">
        <v>742</v>
      </c>
      <c r="H93" s="15" t="s">
        <v>774</v>
      </c>
      <c r="I93" s="120" t="s">
        <v>1</v>
      </c>
      <c r="J93" s="18">
        <v>1</v>
      </c>
      <c r="K93" s="17" t="s">
        <v>11</v>
      </c>
      <c r="L93" s="72">
        <f>M93</f>
        <v>53571.428571428565</v>
      </c>
      <c r="M93" s="65">
        <f t="shared" si="4"/>
        <v>53571.428571428565</v>
      </c>
      <c r="N93" s="122">
        <v>60000</v>
      </c>
      <c r="O93" s="10" t="s">
        <v>43</v>
      </c>
      <c r="P93" s="28" t="s">
        <v>576</v>
      </c>
      <c r="Q93" s="28" t="s">
        <v>59</v>
      </c>
      <c r="R93" s="207">
        <v>0</v>
      </c>
      <c r="V93" s="123"/>
      <c r="W93" s="123"/>
      <c r="X93" s="123"/>
    </row>
    <row r="94" spans="1:18" ht="80.25" customHeight="1">
      <c r="A94" s="27" t="s">
        <v>471</v>
      </c>
      <c r="B94" s="60" t="s">
        <v>52</v>
      </c>
      <c r="C94" s="61" t="s">
        <v>50</v>
      </c>
      <c r="D94" s="61" t="s">
        <v>11</v>
      </c>
      <c r="E94" s="62" t="s">
        <v>656</v>
      </c>
      <c r="F94" s="14" t="s">
        <v>657</v>
      </c>
      <c r="G94" s="14" t="s">
        <v>742</v>
      </c>
      <c r="H94" s="124" t="s">
        <v>775</v>
      </c>
      <c r="I94" s="10" t="s">
        <v>1</v>
      </c>
      <c r="J94" s="18">
        <v>1</v>
      </c>
      <c r="K94" s="17" t="s">
        <v>11</v>
      </c>
      <c r="L94" s="13">
        <v>84821.43</v>
      </c>
      <c r="M94" s="72">
        <f t="shared" si="4"/>
        <v>187499.99999999997</v>
      </c>
      <c r="N94" s="59">
        <v>210000</v>
      </c>
      <c r="O94" s="10" t="s">
        <v>43</v>
      </c>
      <c r="P94" s="28" t="s">
        <v>576</v>
      </c>
      <c r="Q94" s="28" t="s">
        <v>59</v>
      </c>
      <c r="R94" s="207">
        <v>0</v>
      </c>
    </row>
    <row r="95" spans="1:18" ht="71.25" customHeight="1">
      <c r="A95" s="27" t="s">
        <v>472</v>
      </c>
      <c r="B95" s="60" t="s">
        <v>52</v>
      </c>
      <c r="C95" s="61" t="s">
        <v>50</v>
      </c>
      <c r="D95" s="61" t="s">
        <v>11</v>
      </c>
      <c r="E95" s="62" t="s">
        <v>656</v>
      </c>
      <c r="F95" s="14" t="s">
        <v>657</v>
      </c>
      <c r="G95" s="14" t="s">
        <v>742</v>
      </c>
      <c r="H95" s="15" t="s">
        <v>776</v>
      </c>
      <c r="I95" s="10" t="s">
        <v>1</v>
      </c>
      <c r="J95" s="18">
        <v>1</v>
      </c>
      <c r="K95" s="17" t="s">
        <v>11</v>
      </c>
      <c r="L95" s="13">
        <v>84821.43</v>
      </c>
      <c r="M95" s="65">
        <f t="shared" si="4"/>
        <v>35714.28571428571</v>
      </c>
      <c r="N95" s="59">
        <v>40000</v>
      </c>
      <c r="O95" s="10" t="s">
        <v>43</v>
      </c>
      <c r="P95" s="28" t="s">
        <v>576</v>
      </c>
      <c r="Q95" s="28" t="s">
        <v>59</v>
      </c>
      <c r="R95" s="207">
        <v>0</v>
      </c>
    </row>
    <row r="96" spans="1:18" ht="72" customHeight="1">
      <c r="A96" s="27" t="s">
        <v>473</v>
      </c>
      <c r="B96" s="60" t="s">
        <v>52</v>
      </c>
      <c r="C96" s="61" t="s">
        <v>50</v>
      </c>
      <c r="D96" s="61" t="s">
        <v>11</v>
      </c>
      <c r="E96" s="62" t="s">
        <v>656</v>
      </c>
      <c r="F96" s="14" t="s">
        <v>657</v>
      </c>
      <c r="G96" s="14" t="s">
        <v>658</v>
      </c>
      <c r="H96" s="124" t="s">
        <v>777</v>
      </c>
      <c r="I96" s="10" t="s">
        <v>1</v>
      </c>
      <c r="J96" s="18">
        <v>1</v>
      </c>
      <c r="K96" s="17" t="s">
        <v>11</v>
      </c>
      <c r="L96" s="13">
        <v>178571.43</v>
      </c>
      <c r="M96" s="65">
        <f t="shared" si="4"/>
        <v>53571.428571428565</v>
      </c>
      <c r="N96" s="125">
        <v>60000</v>
      </c>
      <c r="O96" s="10" t="s">
        <v>43</v>
      </c>
      <c r="P96" s="28" t="s">
        <v>576</v>
      </c>
      <c r="Q96" s="28" t="s">
        <v>59</v>
      </c>
      <c r="R96" s="207">
        <v>0</v>
      </c>
    </row>
    <row r="97" spans="1:18" ht="72" customHeight="1">
      <c r="A97" s="27" t="s">
        <v>474</v>
      </c>
      <c r="B97" s="60" t="s">
        <v>52</v>
      </c>
      <c r="C97" s="61" t="s">
        <v>50</v>
      </c>
      <c r="D97" s="61" t="s">
        <v>11</v>
      </c>
      <c r="E97" s="62" t="s">
        <v>656</v>
      </c>
      <c r="F97" s="14" t="s">
        <v>657</v>
      </c>
      <c r="G97" s="14" t="s">
        <v>658</v>
      </c>
      <c r="H97" s="15" t="s">
        <v>778</v>
      </c>
      <c r="I97" s="10" t="s">
        <v>1</v>
      </c>
      <c r="J97" s="18">
        <v>1</v>
      </c>
      <c r="K97" s="17" t="s">
        <v>11</v>
      </c>
      <c r="L97" s="13">
        <v>178571.43</v>
      </c>
      <c r="M97" s="65">
        <f t="shared" si="4"/>
        <v>133928.57142857142</v>
      </c>
      <c r="N97" s="130">
        <v>150000</v>
      </c>
      <c r="O97" s="126" t="s">
        <v>43</v>
      </c>
      <c r="P97" s="28" t="s">
        <v>576</v>
      </c>
      <c r="Q97" s="28" t="s">
        <v>59</v>
      </c>
      <c r="R97" s="207">
        <v>0</v>
      </c>
    </row>
    <row r="98" spans="1:18" ht="72" customHeight="1">
      <c r="A98" s="27" t="s">
        <v>669</v>
      </c>
      <c r="B98" s="60" t="s">
        <v>52</v>
      </c>
      <c r="C98" s="61" t="s">
        <v>50</v>
      </c>
      <c r="D98" s="61" t="s">
        <v>11</v>
      </c>
      <c r="E98" s="62" t="s">
        <v>656</v>
      </c>
      <c r="F98" s="14" t="s">
        <v>657</v>
      </c>
      <c r="G98" s="14" t="s">
        <v>658</v>
      </c>
      <c r="H98" s="15" t="s">
        <v>779</v>
      </c>
      <c r="I98" s="10" t="s">
        <v>1</v>
      </c>
      <c r="J98" s="18">
        <v>1</v>
      </c>
      <c r="K98" s="17" t="s">
        <v>11</v>
      </c>
      <c r="L98" s="13">
        <v>178571.43</v>
      </c>
      <c r="M98" s="65">
        <f t="shared" si="4"/>
        <v>17857.142857142855</v>
      </c>
      <c r="N98" s="130">
        <v>20000</v>
      </c>
      <c r="O98" s="126" t="s">
        <v>43</v>
      </c>
      <c r="P98" s="28" t="s">
        <v>576</v>
      </c>
      <c r="Q98" s="28" t="s">
        <v>59</v>
      </c>
      <c r="R98" s="207">
        <v>0</v>
      </c>
    </row>
    <row r="99" spans="1:18" ht="72" customHeight="1">
      <c r="A99" s="27" t="s">
        <v>670</v>
      </c>
      <c r="B99" s="60" t="s">
        <v>52</v>
      </c>
      <c r="C99" s="61" t="s">
        <v>50</v>
      </c>
      <c r="D99" s="61" t="s">
        <v>11</v>
      </c>
      <c r="E99" s="62" t="s">
        <v>656</v>
      </c>
      <c r="F99" s="14" t="s">
        <v>657</v>
      </c>
      <c r="G99" s="14" t="s">
        <v>658</v>
      </c>
      <c r="H99" s="15" t="s">
        <v>780</v>
      </c>
      <c r="I99" s="10" t="s">
        <v>1</v>
      </c>
      <c r="J99" s="18">
        <v>1</v>
      </c>
      <c r="K99" s="17" t="s">
        <v>11</v>
      </c>
      <c r="L99" s="13">
        <v>178571.43</v>
      </c>
      <c r="M99" s="65">
        <f t="shared" si="4"/>
        <v>13392.857142857141</v>
      </c>
      <c r="N99" s="130">
        <v>15000</v>
      </c>
      <c r="O99" s="126" t="s">
        <v>43</v>
      </c>
      <c r="P99" s="28" t="s">
        <v>576</v>
      </c>
      <c r="Q99" s="28" t="s">
        <v>59</v>
      </c>
      <c r="R99" s="207">
        <v>0</v>
      </c>
    </row>
    <row r="100" spans="1:18" ht="72" customHeight="1">
      <c r="A100" s="27" t="s">
        <v>671</v>
      </c>
      <c r="B100" s="60" t="s">
        <v>52</v>
      </c>
      <c r="C100" s="61" t="s">
        <v>50</v>
      </c>
      <c r="D100" s="61" t="s">
        <v>11</v>
      </c>
      <c r="E100" s="62" t="s">
        <v>656</v>
      </c>
      <c r="F100" s="14" t="s">
        <v>657</v>
      </c>
      <c r="G100" s="14" t="s">
        <v>658</v>
      </c>
      <c r="H100" s="15" t="s">
        <v>781</v>
      </c>
      <c r="I100" s="10" t="s">
        <v>1</v>
      </c>
      <c r="J100" s="18">
        <v>1</v>
      </c>
      <c r="K100" s="17" t="s">
        <v>11</v>
      </c>
      <c r="L100" s="13">
        <v>178571.43</v>
      </c>
      <c r="M100" s="65">
        <f t="shared" si="4"/>
        <v>17857.142857142855</v>
      </c>
      <c r="N100" s="130">
        <v>20000</v>
      </c>
      <c r="O100" s="126" t="s">
        <v>43</v>
      </c>
      <c r="P100" s="28" t="s">
        <v>576</v>
      </c>
      <c r="Q100" s="28" t="s">
        <v>59</v>
      </c>
      <c r="R100" s="207">
        <v>0</v>
      </c>
    </row>
    <row r="101" spans="1:18" ht="72" customHeight="1">
      <c r="A101" s="27" t="s">
        <v>672</v>
      </c>
      <c r="B101" s="60" t="s">
        <v>52</v>
      </c>
      <c r="C101" s="61" t="s">
        <v>50</v>
      </c>
      <c r="D101" s="61" t="s">
        <v>11</v>
      </c>
      <c r="E101" s="62" t="s">
        <v>656</v>
      </c>
      <c r="F101" s="14" t="s">
        <v>657</v>
      </c>
      <c r="G101" s="14" t="s">
        <v>658</v>
      </c>
      <c r="H101" s="124" t="s">
        <v>777</v>
      </c>
      <c r="I101" s="10" t="s">
        <v>1</v>
      </c>
      <c r="J101" s="18">
        <v>1</v>
      </c>
      <c r="K101" s="17" t="s">
        <v>11</v>
      </c>
      <c r="L101" s="13">
        <f>M101</f>
        <v>535.7142857142857</v>
      </c>
      <c r="M101" s="65">
        <f t="shared" si="4"/>
        <v>535.7142857142857</v>
      </c>
      <c r="N101" s="215">
        <v>600</v>
      </c>
      <c r="O101" s="126" t="s">
        <v>764</v>
      </c>
      <c r="P101" s="28" t="s">
        <v>576</v>
      </c>
      <c r="Q101" s="28" t="s">
        <v>59</v>
      </c>
      <c r="R101" s="207">
        <v>0</v>
      </c>
    </row>
    <row r="102" spans="1:18" ht="71.25" customHeight="1">
      <c r="A102" s="27" t="s">
        <v>673</v>
      </c>
      <c r="B102" s="60" t="s">
        <v>52</v>
      </c>
      <c r="C102" s="61" t="s">
        <v>50</v>
      </c>
      <c r="D102" s="61" t="s">
        <v>11</v>
      </c>
      <c r="E102" s="62" t="s">
        <v>244</v>
      </c>
      <c r="F102" s="14" t="s">
        <v>245</v>
      </c>
      <c r="G102" s="14" t="s">
        <v>245</v>
      </c>
      <c r="H102" s="124" t="s">
        <v>877</v>
      </c>
      <c r="I102" s="10" t="s">
        <v>1</v>
      </c>
      <c r="J102" s="18">
        <v>1</v>
      </c>
      <c r="K102" s="17" t="s">
        <v>11</v>
      </c>
      <c r="L102" s="72">
        <v>32142.86</v>
      </c>
      <c r="M102" s="65">
        <f t="shared" si="4"/>
        <v>32142.85714285714</v>
      </c>
      <c r="N102" s="127">
        <v>36000</v>
      </c>
      <c r="O102" s="10" t="s">
        <v>57</v>
      </c>
      <c r="P102" s="28" t="s">
        <v>576</v>
      </c>
      <c r="Q102" s="28" t="s">
        <v>878</v>
      </c>
      <c r="R102" s="207">
        <v>0</v>
      </c>
    </row>
    <row r="103" spans="1:18" ht="71.25" customHeight="1">
      <c r="A103" s="27" t="s">
        <v>674</v>
      </c>
      <c r="B103" s="60" t="s">
        <v>52</v>
      </c>
      <c r="C103" s="61" t="s">
        <v>50</v>
      </c>
      <c r="D103" s="61" t="s">
        <v>11</v>
      </c>
      <c r="E103" s="62" t="s">
        <v>244</v>
      </c>
      <c r="F103" s="14" t="s">
        <v>245</v>
      </c>
      <c r="G103" s="14" t="s">
        <v>245</v>
      </c>
      <c r="H103" s="66" t="s">
        <v>593</v>
      </c>
      <c r="I103" s="10" t="s">
        <v>1</v>
      </c>
      <c r="J103" s="18">
        <v>1</v>
      </c>
      <c r="K103" s="17" t="s">
        <v>11</v>
      </c>
      <c r="L103" s="72">
        <v>235714.29</v>
      </c>
      <c r="M103" s="65">
        <f t="shared" si="4"/>
        <v>235714.28571428568</v>
      </c>
      <c r="N103" s="127">
        <v>264000</v>
      </c>
      <c r="O103" s="10" t="s">
        <v>1279</v>
      </c>
      <c r="P103" s="28" t="s">
        <v>576</v>
      </c>
      <c r="Q103" s="28" t="s">
        <v>59</v>
      </c>
      <c r="R103" s="207">
        <v>0</v>
      </c>
    </row>
    <row r="104" spans="1:18" ht="63.75" customHeight="1">
      <c r="A104" s="27" t="s">
        <v>475</v>
      </c>
      <c r="B104" s="60" t="s">
        <v>52</v>
      </c>
      <c r="C104" s="61" t="s">
        <v>50</v>
      </c>
      <c r="D104" s="61" t="s">
        <v>11</v>
      </c>
      <c r="E104" s="62" t="s">
        <v>321</v>
      </c>
      <c r="F104" s="14" t="s">
        <v>322</v>
      </c>
      <c r="G104" s="14" t="s">
        <v>322</v>
      </c>
      <c r="H104" s="12" t="s">
        <v>595</v>
      </c>
      <c r="I104" s="120" t="s">
        <v>1</v>
      </c>
      <c r="J104" s="10">
        <v>1</v>
      </c>
      <c r="K104" s="17" t="s">
        <v>11</v>
      </c>
      <c r="L104" s="72">
        <f>M104</f>
        <v>142857.14285714284</v>
      </c>
      <c r="M104" s="72">
        <f t="shared" si="4"/>
        <v>142857.14285714284</v>
      </c>
      <c r="N104" s="122">
        <v>160000</v>
      </c>
      <c r="O104" s="10" t="s">
        <v>60</v>
      </c>
      <c r="P104" s="28" t="s">
        <v>576</v>
      </c>
      <c r="Q104" s="28" t="s">
        <v>585</v>
      </c>
      <c r="R104" s="162">
        <v>0</v>
      </c>
    </row>
    <row r="105" spans="1:18" ht="90" customHeight="1">
      <c r="A105" s="27" t="s">
        <v>675</v>
      </c>
      <c r="B105" s="60" t="s">
        <v>52</v>
      </c>
      <c r="C105" s="61" t="s">
        <v>50</v>
      </c>
      <c r="D105" s="61" t="s">
        <v>11</v>
      </c>
      <c r="E105" s="62" t="s">
        <v>321</v>
      </c>
      <c r="F105" s="14" t="s">
        <v>322</v>
      </c>
      <c r="G105" s="14" t="s">
        <v>322</v>
      </c>
      <c r="H105" s="12" t="s">
        <v>594</v>
      </c>
      <c r="I105" s="120" t="s">
        <v>1</v>
      </c>
      <c r="J105" s="10">
        <v>1</v>
      </c>
      <c r="K105" s="17" t="s">
        <v>11</v>
      </c>
      <c r="L105" s="72">
        <f>M105</f>
        <v>482142.8571428571</v>
      </c>
      <c r="M105" s="72">
        <f t="shared" si="4"/>
        <v>482142.8571428571</v>
      </c>
      <c r="N105" s="122">
        <v>540000</v>
      </c>
      <c r="O105" s="10" t="s">
        <v>58</v>
      </c>
      <c r="P105" s="28" t="s">
        <v>576</v>
      </c>
      <c r="Q105" s="28" t="s">
        <v>585</v>
      </c>
      <c r="R105" s="162">
        <v>0</v>
      </c>
    </row>
    <row r="106" spans="1:18" ht="60.75" customHeight="1">
      <c r="A106" s="27" t="s">
        <v>676</v>
      </c>
      <c r="B106" s="60" t="s">
        <v>52</v>
      </c>
      <c r="C106" s="61" t="s">
        <v>50</v>
      </c>
      <c r="D106" s="61" t="s">
        <v>11</v>
      </c>
      <c r="E106" s="62" t="s">
        <v>253</v>
      </c>
      <c r="F106" s="14" t="s">
        <v>254</v>
      </c>
      <c r="G106" s="14" t="s">
        <v>254</v>
      </c>
      <c r="H106" s="12" t="s">
        <v>67</v>
      </c>
      <c r="I106" s="10" t="s">
        <v>1</v>
      </c>
      <c r="J106" s="10">
        <v>1</v>
      </c>
      <c r="K106" s="17" t="s">
        <v>11</v>
      </c>
      <c r="L106" s="128">
        <v>906250</v>
      </c>
      <c r="M106" s="65">
        <f t="shared" si="4"/>
        <v>906249.9999999999</v>
      </c>
      <c r="N106" s="121">
        <v>1015000</v>
      </c>
      <c r="O106" s="10" t="s">
        <v>60</v>
      </c>
      <c r="P106" s="28" t="s">
        <v>576</v>
      </c>
      <c r="Q106" s="28" t="s">
        <v>585</v>
      </c>
      <c r="R106" s="162">
        <v>0</v>
      </c>
    </row>
    <row r="107" spans="1:18" ht="61.5" customHeight="1">
      <c r="A107" s="27" t="s">
        <v>677</v>
      </c>
      <c r="B107" s="60" t="s">
        <v>52</v>
      </c>
      <c r="C107" s="61" t="s">
        <v>50</v>
      </c>
      <c r="D107" s="61" t="s">
        <v>11</v>
      </c>
      <c r="E107" s="62" t="s">
        <v>246</v>
      </c>
      <c r="F107" s="116" t="s">
        <v>247</v>
      </c>
      <c r="G107" s="14" t="s">
        <v>248</v>
      </c>
      <c r="H107" s="12" t="s">
        <v>5</v>
      </c>
      <c r="I107" s="10" t="s">
        <v>1</v>
      </c>
      <c r="J107" s="18">
        <v>1</v>
      </c>
      <c r="K107" s="17" t="s">
        <v>11</v>
      </c>
      <c r="L107" s="13">
        <v>8839.29</v>
      </c>
      <c r="M107" s="65">
        <f t="shared" si="4"/>
        <v>8839.285714285714</v>
      </c>
      <c r="N107" s="59">
        <v>9900</v>
      </c>
      <c r="O107" s="10" t="s">
        <v>60</v>
      </c>
      <c r="P107" s="28" t="s">
        <v>576</v>
      </c>
      <c r="Q107" s="28" t="s">
        <v>585</v>
      </c>
      <c r="R107" s="208" t="s">
        <v>69</v>
      </c>
    </row>
    <row r="108" spans="1:18" ht="46.5" customHeight="1">
      <c r="A108" s="27" t="s">
        <v>678</v>
      </c>
      <c r="B108" s="60" t="s">
        <v>52</v>
      </c>
      <c r="C108" s="61" t="s">
        <v>50</v>
      </c>
      <c r="D108" s="61" t="s">
        <v>11</v>
      </c>
      <c r="E108" s="62" t="s">
        <v>249</v>
      </c>
      <c r="F108" s="116" t="s">
        <v>250</v>
      </c>
      <c r="G108" s="14" t="s">
        <v>250</v>
      </c>
      <c r="H108" s="12" t="s">
        <v>6</v>
      </c>
      <c r="I108" s="10" t="s">
        <v>1</v>
      </c>
      <c r="J108" s="18">
        <v>1</v>
      </c>
      <c r="K108" s="17" t="s">
        <v>11</v>
      </c>
      <c r="L108" s="13">
        <v>8750</v>
      </c>
      <c r="M108" s="65">
        <f t="shared" si="4"/>
        <v>8750</v>
      </c>
      <c r="N108" s="59">
        <v>9800</v>
      </c>
      <c r="O108" s="10" t="s">
        <v>60</v>
      </c>
      <c r="P108" s="28" t="s">
        <v>576</v>
      </c>
      <c r="Q108" s="28" t="s">
        <v>585</v>
      </c>
      <c r="R108" s="208" t="s">
        <v>69</v>
      </c>
    </row>
    <row r="109" spans="1:18" ht="48.75" customHeight="1">
      <c r="A109" s="27" t="s">
        <v>679</v>
      </c>
      <c r="B109" s="60" t="s">
        <v>52</v>
      </c>
      <c r="C109" s="61" t="s">
        <v>50</v>
      </c>
      <c r="D109" s="61" t="s">
        <v>11</v>
      </c>
      <c r="E109" s="62" t="s">
        <v>251</v>
      </c>
      <c r="F109" s="116" t="s">
        <v>252</v>
      </c>
      <c r="G109" s="14" t="s">
        <v>252</v>
      </c>
      <c r="H109" s="12" t="s">
        <v>7</v>
      </c>
      <c r="I109" s="10" t="s">
        <v>1</v>
      </c>
      <c r="J109" s="18">
        <v>1</v>
      </c>
      <c r="K109" s="17" t="s">
        <v>11</v>
      </c>
      <c r="L109" s="13">
        <v>9375</v>
      </c>
      <c r="M109" s="65">
        <f t="shared" si="4"/>
        <v>9375</v>
      </c>
      <c r="N109" s="59">
        <v>10500</v>
      </c>
      <c r="O109" s="10" t="s">
        <v>60</v>
      </c>
      <c r="P109" s="28" t="s">
        <v>576</v>
      </c>
      <c r="Q109" s="28" t="s">
        <v>585</v>
      </c>
      <c r="R109" s="208" t="s">
        <v>69</v>
      </c>
    </row>
    <row r="110" spans="1:18" ht="54" customHeight="1">
      <c r="A110" s="27" t="s">
        <v>680</v>
      </c>
      <c r="B110" s="60" t="s">
        <v>52</v>
      </c>
      <c r="C110" s="61" t="s">
        <v>50</v>
      </c>
      <c r="D110" s="61" t="s">
        <v>11</v>
      </c>
      <c r="E110" s="62" t="s">
        <v>246</v>
      </c>
      <c r="F110" s="116" t="s">
        <v>247</v>
      </c>
      <c r="G110" s="14" t="s">
        <v>248</v>
      </c>
      <c r="H110" s="12" t="s">
        <v>8</v>
      </c>
      <c r="I110" s="10" t="s">
        <v>1</v>
      </c>
      <c r="J110" s="18">
        <v>1</v>
      </c>
      <c r="K110" s="17" t="s">
        <v>11</v>
      </c>
      <c r="L110" s="13">
        <v>8750</v>
      </c>
      <c r="M110" s="65">
        <f>N110/1.12</f>
        <v>8750</v>
      </c>
      <c r="N110" s="59">
        <v>9800</v>
      </c>
      <c r="O110" s="10" t="s">
        <v>60</v>
      </c>
      <c r="P110" s="28" t="s">
        <v>576</v>
      </c>
      <c r="Q110" s="28" t="s">
        <v>585</v>
      </c>
      <c r="R110" s="208" t="s">
        <v>69</v>
      </c>
    </row>
    <row r="111" spans="1:18" ht="60.75" customHeight="1">
      <c r="A111" s="27" t="s">
        <v>476</v>
      </c>
      <c r="B111" s="60" t="s">
        <v>52</v>
      </c>
      <c r="C111" s="61" t="s">
        <v>50</v>
      </c>
      <c r="D111" s="61" t="s">
        <v>11</v>
      </c>
      <c r="E111" s="62" t="s">
        <v>260</v>
      </c>
      <c r="F111" s="14" t="s">
        <v>261</v>
      </c>
      <c r="G111" s="14" t="s">
        <v>261</v>
      </c>
      <c r="H111" s="117" t="s">
        <v>1173</v>
      </c>
      <c r="I111" s="10" t="s">
        <v>1</v>
      </c>
      <c r="J111" s="18">
        <v>1</v>
      </c>
      <c r="K111" s="17" t="s">
        <v>11</v>
      </c>
      <c r="L111" s="13">
        <f>M111</f>
        <v>42857.142857142855</v>
      </c>
      <c r="M111" s="65">
        <f t="shared" si="4"/>
        <v>42857.142857142855</v>
      </c>
      <c r="N111" s="59">
        <v>48000</v>
      </c>
      <c r="O111" s="10" t="s">
        <v>60</v>
      </c>
      <c r="P111" s="28" t="s">
        <v>576</v>
      </c>
      <c r="Q111" s="28" t="s">
        <v>585</v>
      </c>
      <c r="R111" s="208" t="s">
        <v>69</v>
      </c>
    </row>
    <row r="112" spans="1:18" ht="56.25" customHeight="1">
      <c r="A112" s="27" t="s">
        <v>477</v>
      </c>
      <c r="B112" s="60" t="s">
        <v>52</v>
      </c>
      <c r="C112" s="61" t="s">
        <v>50</v>
      </c>
      <c r="D112" s="61" t="s">
        <v>11</v>
      </c>
      <c r="E112" s="62" t="s">
        <v>323</v>
      </c>
      <c r="F112" s="14" t="s">
        <v>324</v>
      </c>
      <c r="G112" s="14" t="s">
        <v>324</v>
      </c>
      <c r="H112" s="12" t="s">
        <v>35</v>
      </c>
      <c r="I112" s="120" t="s">
        <v>1</v>
      </c>
      <c r="J112" s="18">
        <v>1</v>
      </c>
      <c r="K112" s="17" t="s">
        <v>11</v>
      </c>
      <c r="L112" s="13">
        <f>M112</f>
        <v>482553.57142857136</v>
      </c>
      <c r="M112" s="65">
        <f t="shared" si="4"/>
        <v>482553.57142857136</v>
      </c>
      <c r="N112" s="59">
        <v>540460</v>
      </c>
      <c r="O112" s="10" t="s">
        <v>60</v>
      </c>
      <c r="P112" s="28" t="s">
        <v>576</v>
      </c>
      <c r="Q112" s="28" t="s">
        <v>585</v>
      </c>
      <c r="R112" s="162">
        <v>0</v>
      </c>
    </row>
    <row r="113" spans="1:18" ht="56.25" customHeight="1">
      <c r="A113" s="27" t="s">
        <v>1172</v>
      </c>
      <c r="B113" s="60" t="s">
        <v>52</v>
      </c>
      <c r="C113" s="61" t="s">
        <v>50</v>
      </c>
      <c r="D113" s="61" t="s">
        <v>11</v>
      </c>
      <c r="E113" s="62" t="s">
        <v>323</v>
      </c>
      <c r="F113" s="14" t="s">
        <v>324</v>
      </c>
      <c r="G113" s="14" t="s">
        <v>324</v>
      </c>
      <c r="H113" s="12" t="s">
        <v>35</v>
      </c>
      <c r="I113" s="120" t="s">
        <v>1</v>
      </c>
      <c r="J113" s="18">
        <v>1</v>
      </c>
      <c r="K113" s="17" t="s">
        <v>11</v>
      </c>
      <c r="L113" s="13">
        <f>M113</f>
        <v>26999.999999999996</v>
      </c>
      <c r="M113" s="65">
        <f>N113/1.12</f>
        <v>26999.999999999996</v>
      </c>
      <c r="N113" s="59">
        <v>30240</v>
      </c>
      <c r="O113" s="10" t="s">
        <v>764</v>
      </c>
      <c r="P113" s="28" t="s">
        <v>576</v>
      </c>
      <c r="Q113" s="28" t="s">
        <v>585</v>
      </c>
      <c r="R113" s="162">
        <v>0</v>
      </c>
    </row>
    <row r="114" spans="1:18" ht="99" customHeight="1">
      <c r="A114" s="27" t="s">
        <v>681</v>
      </c>
      <c r="B114" s="60" t="s">
        <v>52</v>
      </c>
      <c r="C114" s="61" t="s">
        <v>50</v>
      </c>
      <c r="D114" s="61" t="s">
        <v>11</v>
      </c>
      <c r="E114" s="62" t="s">
        <v>323</v>
      </c>
      <c r="F114" s="14" t="s">
        <v>324</v>
      </c>
      <c r="G114" s="14" t="s">
        <v>324</v>
      </c>
      <c r="H114" s="15" t="s">
        <v>592</v>
      </c>
      <c r="I114" s="10" t="s">
        <v>1</v>
      </c>
      <c r="J114" s="18">
        <v>1</v>
      </c>
      <c r="K114" s="17" t="s">
        <v>11</v>
      </c>
      <c r="L114" s="13">
        <v>123214.29</v>
      </c>
      <c r="M114" s="65">
        <f t="shared" si="4"/>
        <v>123214.2857142857</v>
      </c>
      <c r="N114" s="59">
        <v>138000</v>
      </c>
      <c r="O114" s="10" t="s">
        <v>60</v>
      </c>
      <c r="P114" s="28" t="s">
        <v>576</v>
      </c>
      <c r="Q114" s="28" t="s">
        <v>585</v>
      </c>
      <c r="R114" s="162">
        <v>0</v>
      </c>
    </row>
    <row r="115" spans="1:18" ht="72.75" customHeight="1">
      <c r="A115" s="27" t="s">
        <v>682</v>
      </c>
      <c r="B115" s="60" t="s">
        <v>52</v>
      </c>
      <c r="C115" s="61" t="s">
        <v>50</v>
      </c>
      <c r="D115" s="61" t="s">
        <v>11</v>
      </c>
      <c r="E115" s="62" t="s">
        <v>323</v>
      </c>
      <c r="F115" s="14" t="s">
        <v>324</v>
      </c>
      <c r="G115" s="14" t="s">
        <v>324</v>
      </c>
      <c r="H115" s="15" t="s">
        <v>32</v>
      </c>
      <c r="I115" s="10" t="s">
        <v>1</v>
      </c>
      <c r="J115" s="18">
        <v>1</v>
      </c>
      <c r="K115" s="17" t="s">
        <v>11</v>
      </c>
      <c r="L115" s="13">
        <v>96428.57</v>
      </c>
      <c r="M115" s="65">
        <f t="shared" si="4"/>
        <v>96428.57142857142</v>
      </c>
      <c r="N115" s="59">
        <v>108000</v>
      </c>
      <c r="O115" s="10" t="s">
        <v>60</v>
      </c>
      <c r="P115" s="28" t="s">
        <v>576</v>
      </c>
      <c r="Q115" s="28" t="s">
        <v>585</v>
      </c>
      <c r="R115" s="162">
        <v>0</v>
      </c>
    </row>
    <row r="116" spans="1:18" ht="51" customHeight="1">
      <c r="A116" s="27" t="s">
        <v>1133</v>
      </c>
      <c r="B116" s="60" t="s">
        <v>52</v>
      </c>
      <c r="C116" s="61" t="s">
        <v>50</v>
      </c>
      <c r="D116" s="61" t="s">
        <v>11</v>
      </c>
      <c r="E116" s="62" t="s">
        <v>323</v>
      </c>
      <c r="F116" s="14" t="s">
        <v>324</v>
      </c>
      <c r="G116" s="14" t="s">
        <v>324</v>
      </c>
      <c r="H116" s="15" t="s">
        <v>706</v>
      </c>
      <c r="I116" s="10" t="s">
        <v>1</v>
      </c>
      <c r="J116" s="18">
        <v>1</v>
      </c>
      <c r="K116" s="17" t="s">
        <v>11</v>
      </c>
      <c r="L116" s="13">
        <v>96428.57</v>
      </c>
      <c r="M116" s="65">
        <f>N116/1.12</f>
        <v>92857.14285714286</v>
      </c>
      <c r="N116" s="59">
        <v>104000</v>
      </c>
      <c r="O116" s="10" t="s">
        <v>382</v>
      </c>
      <c r="P116" s="28" t="s">
        <v>576</v>
      </c>
      <c r="Q116" s="28" t="s">
        <v>585</v>
      </c>
      <c r="R116" s="162">
        <v>0</v>
      </c>
    </row>
    <row r="117" spans="1:18" ht="63" customHeight="1">
      <c r="A117" s="27" t="s">
        <v>478</v>
      </c>
      <c r="B117" s="60" t="s">
        <v>52</v>
      </c>
      <c r="C117" s="61" t="s">
        <v>50</v>
      </c>
      <c r="D117" s="61" t="s">
        <v>11</v>
      </c>
      <c r="E117" s="62" t="s">
        <v>325</v>
      </c>
      <c r="F117" s="14" t="s">
        <v>326</v>
      </c>
      <c r="G117" s="14" t="s">
        <v>588</v>
      </c>
      <c r="H117" s="15" t="s">
        <v>589</v>
      </c>
      <c r="I117" s="10" t="s">
        <v>2</v>
      </c>
      <c r="J117" s="10">
        <v>1</v>
      </c>
      <c r="K117" s="17" t="s">
        <v>11</v>
      </c>
      <c r="L117" s="129">
        <v>2745000</v>
      </c>
      <c r="M117" s="65">
        <f>N117/1.12</f>
        <v>2744999.9999999995</v>
      </c>
      <c r="N117" s="129">
        <v>3074400</v>
      </c>
      <c r="O117" s="10" t="s">
        <v>60</v>
      </c>
      <c r="P117" s="28" t="s">
        <v>576</v>
      </c>
      <c r="Q117" s="28" t="s">
        <v>585</v>
      </c>
      <c r="R117" s="162">
        <v>0</v>
      </c>
    </row>
    <row r="118" spans="1:18" ht="65.25" customHeight="1">
      <c r="A118" s="27" t="s">
        <v>479</v>
      </c>
      <c r="B118" s="60" t="s">
        <v>52</v>
      </c>
      <c r="C118" s="61" t="s">
        <v>50</v>
      </c>
      <c r="D118" s="61" t="s">
        <v>11</v>
      </c>
      <c r="E118" s="62" t="s">
        <v>325</v>
      </c>
      <c r="F118" s="14" t="s">
        <v>326</v>
      </c>
      <c r="G118" s="14" t="s">
        <v>588</v>
      </c>
      <c r="H118" s="15" t="s">
        <v>590</v>
      </c>
      <c r="I118" s="10" t="s">
        <v>2</v>
      </c>
      <c r="J118" s="10">
        <v>1</v>
      </c>
      <c r="K118" s="17" t="s">
        <v>11</v>
      </c>
      <c r="L118" s="129">
        <v>2745000</v>
      </c>
      <c r="M118" s="65">
        <f>N118/1.12</f>
        <v>2744999.9999999995</v>
      </c>
      <c r="N118" s="129">
        <v>3074400</v>
      </c>
      <c r="O118" s="10" t="s">
        <v>60</v>
      </c>
      <c r="P118" s="28" t="s">
        <v>576</v>
      </c>
      <c r="Q118" s="28" t="s">
        <v>585</v>
      </c>
      <c r="R118" s="162">
        <v>0</v>
      </c>
    </row>
    <row r="119" spans="1:18" ht="56.25" customHeight="1">
      <c r="A119" s="27" t="s">
        <v>683</v>
      </c>
      <c r="B119" s="60" t="s">
        <v>52</v>
      </c>
      <c r="C119" s="61" t="s">
        <v>50</v>
      </c>
      <c r="D119" s="61" t="s">
        <v>11</v>
      </c>
      <c r="E119" s="62" t="s">
        <v>325</v>
      </c>
      <c r="F119" s="14" t="s">
        <v>326</v>
      </c>
      <c r="G119" s="124" t="s">
        <v>586</v>
      </c>
      <c r="H119" s="15" t="s">
        <v>587</v>
      </c>
      <c r="I119" s="10" t="s">
        <v>1</v>
      </c>
      <c r="J119" s="18">
        <v>1</v>
      </c>
      <c r="K119" s="17" t="s">
        <v>11</v>
      </c>
      <c r="L119" s="129">
        <v>2745000</v>
      </c>
      <c r="M119" s="65">
        <f t="shared" si="4"/>
        <v>2744999.9999999995</v>
      </c>
      <c r="N119" s="129">
        <v>3074400</v>
      </c>
      <c r="O119" s="10" t="s">
        <v>60</v>
      </c>
      <c r="P119" s="28" t="s">
        <v>576</v>
      </c>
      <c r="Q119" s="28" t="s">
        <v>585</v>
      </c>
      <c r="R119" s="162">
        <v>0</v>
      </c>
    </row>
    <row r="120" spans="1:18" ht="63" customHeight="1">
      <c r="A120" s="27" t="s">
        <v>684</v>
      </c>
      <c r="B120" s="60" t="s">
        <v>52</v>
      </c>
      <c r="C120" s="61" t="s">
        <v>50</v>
      </c>
      <c r="D120" s="61" t="s">
        <v>11</v>
      </c>
      <c r="E120" s="62" t="s">
        <v>241</v>
      </c>
      <c r="F120" s="14" t="s">
        <v>242</v>
      </c>
      <c r="G120" s="14" t="s">
        <v>243</v>
      </c>
      <c r="H120" s="14" t="s">
        <v>24</v>
      </c>
      <c r="I120" s="10" t="s">
        <v>1</v>
      </c>
      <c r="J120" s="18">
        <v>1</v>
      </c>
      <c r="K120" s="17" t="s">
        <v>11</v>
      </c>
      <c r="L120" s="59">
        <v>182143</v>
      </c>
      <c r="M120" s="59">
        <f t="shared" si="4"/>
        <v>139785.71428571426</v>
      </c>
      <c r="N120" s="59">
        <v>156560</v>
      </c>
      <c r="O120" s="10" t="s">
        <v>1279</v>
      </c>
      <c r="P120" s="28" t="s">
        <v>576</v>
      </c>
      <c r="Q120" s="28" t="s">
        <v>585</v>
      </c>
      <c r="R120" s="208" t="s">
        <v>336</v>
      </c>
    </row>
    <row r="121" spans="1:18" ht="63" customHeight="1">
      <c r="A121" s="27" t="s">
        <v>1212</v>
      </c>
      <c r="B121" s="60" t="s">
        <v>52</v>
      </c>
      <c r="C121" s="61" t="s">
        <v>50</v>
      </c>
      <c r="D121" s="61" t="s">
        <v>11</v>
      </c>
      <c r="E121" s="62" t="s">
        <v>241</v>
      </c>
      <c r="F121" s="14" t="s">
        <v>242</v>
      </c>
      <c r="G121" s="14" t="s">
        <v>243</v>
      </c>
      <c r="H121" s="14" t="s">
        <v>1213</v>
      </c>
      <c r="I121" s="10" t="s">
        <v>1</v>
      </c>
      <c r="J121" s="18">
        <v>1</v>
      </c>
      <c r="K121" s="17" t="s">
        <v>11</v>
      </c>
      <c r="L121" s="59">
        <v>575000</v>
      </c>
      <c r="M121" s="59">
        <f>N121/1.12</f>
        <v>482142.8571428571</v>
      </c>
      <c r="N121" s="59">
        <v>540000</v>
      </c>
      <c r="O121" s="10" t="s">
        <v>44</v>
      </c>
      <c r="P121" s="28" t="s">
        <v>576</v>
      </c>
      <c r="Q121" s="28" t="s">
        <v>585</v>
      </c>
      <c r="R121" s="208" t="s">
        <v>336</v>
      </c>
    </row>
    <row r="122" spans="1:18" ht="63" customHeight="1">
      <c r="A122" s="27" t="s">
        <v>1214</v>
      </c>
      <c r="B122" s="60" t="s">
        <v>52</v>
      </c>
      <c r="C122" s="61" t="s">
        <v>50</v>
      </c>
      <c r="D122" s="61" t="s">
        <v>11</v>
      </c>
      <c r="E122" s="62" t="s">
        <v>241</v>
      </c>
      <c r="F122" s="14" t="s">
        <v>242</v>
      </c>
      <c r="G122" s="14" t="s">
        <v>243</v>
      </c>
      <c r="H122" s="14" t="s">
        <v>1215</v>
      </c>
      <c r="I122" s="10" t="s">
        <v>1</v>
      </c>
      <c r="J122" s="18">
        <v>1</v>
      </c>
      <c r="K122" s="17" t="s">
        <v>11</v>
      </c>
      <c r="L122" s="59">
        <v>87000</v>
      </c>
      <c r="M122" s="59">
        <f>N122/1.12</f>
        <v>86999.99999999999</v>
      </c>
      <c r="N122" s="59">
        <v>97440</v>
      </c>
      <c r="O122" s="10" t="s">
        <v>382</v>
      </c>
      <c r="P122" s="28" t="s">
        <v>576</v>
      </c>
      <c r="Q122" s="28" t="s">
        <v>585</v>
      </c>
      <c r="R122" s="208" t="s">
        <v>336</v>
      </c>
    </row>
    <row r="123" spans="1:18" ht="58.5" customHeight="1">
      <c r="A123" s="27" t="s">
        <v>1134</v>
      </c>
      <c r="B123" s="60" t="s">
        <v>52</v>
      </c>
      <c r="C123" s="61" t="s">
        <v>50</v>
      </c>
      <c r="D123" s="61" t="s">
        <v>11</v>
      </c>
      <c r="E123" s="62" t="s">
        <v>241</v>
      </c>
      <c r="F123" s="14" t="s">
        <v>242</v>
      </c>
      <c r="G123" s="14" t="s">
        <v>243</v>
      </c>
      <c r="H123" s="14" t="s">
        <v>591</v>
      </c>
      <c r="I123" s="10" t="s">
        <v>1</v>
      </c>
      <c r="J123" s="18">
        <v>1</v>
      </c>
      <c r="K123" s="17" t="s">
        <v>11</v>
      </c>
      <c r="L123" s="59">
        <v>40000</v>
      </c>
      <c r="M123" s="59">
        <f t="shared" si="4"/>
        <v>39999.99999999999</v>
      </c>
      <c r="N123" s="59">
        <v>44800</v>
      </c>
      <c r="O123" s="10" t="s">
        <v>43</v>
      </c>
      <c r="P123" s="28" t="s">
        <v>576</v>
      </c>
      <c r="Q123" s="28" t="s">
        <v>65</v>
      </c>
      <c r="R123" s="208">
        <v>100</v>
      </c>
    </row>
    <row r="124" spans="1:18" ht="50.25" customHeight="1">
      <c r="A124" s="27" t="s">
        <v>480</v>
      </c>
      <c r="B124" s="60" t="s">
        <v>52</v>
      </c>
      <c r="C124" s="61" t="s">
        <v>50</v>
      </c>
      <c r="D124" s="61" t="s">
        <v>11</v>
      </c>
      <c r="E124" s="62" t="s">
        <v>258</v>
      </c>
      <c r="F124" s="16" t="s">
        <v>259</v>
      </c>
      <c r="G124" s="16" t="s">
        <v>259</v>
      </c>
      <c r="H124" s="82" t="s">
        <v>287</v>
      </c>
      <c r="I124" s="10" t="s">
        <v>1</v>
      </c>
      <c r="J124" s="18">
        <v>1</v>
      </c>
      <c r="K124" s="17" t="s">
        <v>11</v>
      </c>
      <c r="L124" s="112">
        <f>M124</f>
        <v>714285.7142857142</v>
      </c>
      <c r="M124" s="65">
        <f t="shared" si="4"/>
        <v>714285.7142857142</v>
      </c>
      <c r="N124" s="130">
        <v>800000</v>
      </c>
      <c r="O124" s="10" t="s">
        <v>382</v>
      </c>
      <c r="P124" s="28" t="s">
        <v>576</v>
      </c>
      <c r="Q124" s="28" t="s">
        <v>65</v>
      </c>
      <c r="R124" s="162">
        <v>0</v>
      </c>
    </row>
    <row r="125" spans="1:18" ht="50.25" customHeight="1">
      <c r="A125" s="27" t="s">
        <v>897</v>
      </c>
      <c r="B125" s="60" t="s">
        <v>52</v>
      </c>
      <c r="C125" s="61" t="s">
        <v>50</v>
      </c>
      <c r="D125" s="61" t="s">
        <v>11</v>
      </c>
      <c r="E125" s="131" t="s">
        <v>258</v>
      </c>
      <c r="F125" s="15" t="s">
        <v>899</v>
      </c>
      <c r="G125" s="15" t="s">
        <v>899</v>
      </c>
      <c r="H125" s="15" t="s">
        <v>900</v>
      </c>
      <c r="I125" s="10" t="s">
        <v>1</v>
      </c>
      <c r="J125" s="18">
        <v>1</v>
      </c>
      <c r="K125" s="17" t="s">
        <v>11</v>
      </c>
      <c r="L125" s="112">
        <f>M125</f>
        <v>133928.57142857142</v>
      </c>
      <c r="M125" s="65">
        <f t="shared" si="4"/>
        <v>133928.57142857142</v>
      </c>
      <c r="N125" s="130">
        <v>150000</v>
      </c>
      <c r="O125" s="10" t="s">
        <v>45</v>
      </c>
      <c r="P125" s="28" t="s">
        <v>576</v>
      </c>
      <c r="Q125" s="28" t="s">
        <v>65</v>
      </c>
      <c r="R125" s="162">
        <v>0</v>
      </c>
    </row>
    <row r="126" spans="1:18" ht="50.25" customHeight="1">
      <c r="A126" s="27" t="s">
        <v>898</v>
      </c>
      <c r="B126" s="60" t="s">
        <v>52</v>
      </c>
      <c r="C126" s="61" t="s">
        <v>50</v>
      </c>
      <c r="D126" s="61" t="s">
        <v>11</v>
      </c>
      <c r="E126" s="131" t="s">
        <v>258</v>
      </c>
      <c r="F126" s="15" t="s">
        <v>899</v>
      </c>
      <c r="G126" s="15" t="s">
        <v>899</v>
      </c>
      <c r="H126" s="15" t="s">
        <v>1258</v>
      </c>
      <c r="I126" s="10" t="s">
        <v>1</v>
      </c>
      <c r="J126" s="18">
        <v>1</v>
      </c>
      <c r="K126" s="17" t="s">
        <v>11</v>
      </c>
      <c r="L126" s="112">
        <f>M126</f>
        <v>133928.57142857142</v>
      </c>
      <c r="M126" s="65">
        <f t="shared" si="4"/>
        <v>133928.57142857142</v>
      </c>
      <c r="N126" s="130">
        <v>150000</v>
      </c>
      <c r="O126" s="10" t="s">
        <v>42</v>
      </c>
      <c r="P126" s="28" t="s">
        <v>576</v>
      </c>
      <c r="Q126" s="28" t="s">
        <v>65</v>
      </c>
      <c r="R126" s="162">
        <v>0</v>
      </c>
    </row>
    <row r="127" spans="1:18" ht="57" customHeight="1">
      <c r="A127" s="27" t="s">
        <v>481</v>
      </c>
      <c r="B127" s="60" t="s">
        <v>52</v>
      </c>
      <c r="C127" s="61" t="s">
        <v>50</v>
      </c>
      <c r="D127" s="61" t="s">
        <v>11</v>
      </c>
      <c r="E127" s="77" t="s">
        <v>386</v>
      </c>
      <c r="F127" s="132" t="s">
        <v>387</v>
      </c>
      <c r="G127" s="132" t="s">
        <v>388</v>
      </c>
      <c r="H127" s="133" t="s">
        <v>598</v>
      </c>
      <c r="I127" s="10" t="s">
        <v>1</v>
      </c>
      <c r="J127" s="18">
        <v>1</v>
      </c>
      <c r="K127" s="17" t="s">
        <v>11</v>
      </c>
      <c r="L127" s="11">
        <v>2111607.14</v>
      </c>
      <c r="M127" s="11">
        <f t="shared" si="4"/>
        <v>2111607.1428571427</v>
      </c>
      <c r="N127" s="64">
        <v>2365000</v>
      </c>
      <c r="O127" s="10" t="s">
        <v>60</v>
      </c>
      <c r="P127" s="28" t="s">
        <v>576</v>
      </c>
      <c r="Q127" s="28" t="s">
        <v>585</v>
      </c>
      <c r="R127" s="162">
        <v>0</v>
      </c>
    </row>
    <row r="128" spans="1:18" ht="61.5" customHeight="1">
      <c r="A128" s="27" t="s">
        <v>482</v>
      </c>
      <c r="B128" s="60" t="s">
        <v>52</v>
      </c>
      <c r="C128" s="61" t="s">
        <v>50</v>
      </c>
      <c r="D128" s="61" t="s">
        <v>11</v>
      </c>
      <c r="E128" s="62" t="s">
        <v>650</v>
      </c>
      <c r="F128" s="14" t="s">
        <v>651</v>
      </c>
      <c r="G128" s="12" t="s">
        <v>601</v>
      </c>
      <c r="H128" s="134" t="s">
        <v>600</v>
      </c>
      <c r="I128" s="10" t="s">
        <v>1</v>
      </c>
      <c r="J128" s="18">
        <v>1</v>
      </c>
      <c r="K128" s="17" t="s">
        <v>11</v>
      </c>
      <c r="L128" s="11">
        <f aca="true" t="shared" si="5" ref="L128:L133">M128</f>
        <v>2119985.714285714</v>
      </c>
      <c r="M128" s="11">
        <f t="shared" si="4"/>
        <v>2119985.714285714</v>
      </c>
      <c r="N128" s="64">
        <v>2374384</v>
      </c>
      <c r="O128" s="10" t="s">
        <v>60</v>
      </c>
      <c r="P128" s="28" t="s">
        <v>576</v>
      </c>
      <c r="Q128" s="28" t="s">
        <v>585</v>
      </c>
      <c r="R128" s="162">
        <v>0</v>
      </c>
    </row>
    <row r="129" spans="1:18" ht="52.5" customHeight="1">
      <c r="A129" s="27" t="s">
        <v>483</v>
      </c>
      <c r="B129" s="60" t="s">
        <v>52</v>
      </c>
      <c r="C129" s="61" t="s">
        <v>50</v>
      </c>
      <c r="D129" s="61" t="s">
        <v>11</v>
      </c>
      <c r="E129" s="77" t="s">
        <v>654</v>
      </c>
      <c r="F129" s="12" t="s">
        <v>655</v>
      </c>
      <c r="G129" s="12" t="s">
        <v>602</v>
      </c>
      <c r="H129" s="134" t="s">
        <v>600</v>
      </c>
      <c r="I129" s="10" t="s">
        <v>1</v>
      </c>
      <c r="J129" s="18">
        <v>1</v>
      </c>
      <c r="K129" s="17" t="s">
        <v>11</v>
      </c>
      <c r="L129" s="11">
        <f t="shared" si="5"/>
        <v>3110078.5714285714</v>
      </c>
      <c r="M129" s="11">
        <f t="shared" si="4"/>
        <v>3110078.5714285714</v>
      </c>
      <c r="N129" s="64">
        <v>3483288</v>
      </c>
      <c r="O129" s="10" t="s">
        <v>60</v>
      </c>
      <c r="P129" s="28" t="s">
        <v>576</v>
      </c>
      <c r="Q129" s="28" t="s">
        <v>585</v>
      </c>
      <c r="R129" s="162">
        <v>0</v>
      </c>
    </row>
    <row r="130" spans="1:18" ht="52.5" customHeight="1">
      <c r="A130" s="27" t="s">
        <v>484</v>
      </c>
      <c r="B130" s="60" t="s">
        <v>52</v>
      </c>
      <c r="C130" s="61" t="s">
        <v>50</v>
      </c>
      <c r="D130" s="61" t="s">
        <v>11</v>
      </c>
      <c r="E130" s="62" t="s">
        <v>648</v>
      </c>
      <c r="F130" s="14" t="s">
        <v>649</v>
      </c>
      <c r="G130" s="12" t="s">
        <v>603</v>
      </c>
      <c r="H130" s="134" t="s">
        <v>600</v>
      </c>
      <c r="I130" s="10" t="s">
        <v>1</v>
      </c>
      <c r="J130" s="18">
        <v>1</v>
      </c>
      <c r="K130" s="17" t="s">
        <v>11</v>
      </c>
      <c r="L130" s="11">
        <f t="shared" si="5"/>
        <v>5089167.857142856</v>
      </c>
      <c r="M130" s="11">
        <f t="shared" si="4"/>
        <v>5089167.857142856</v>
      </c>
      <c r="N130" s="64">
        <v>5699868</v>
      </c>
      <c r="O130" s="10" t="s">
        <v>60</v>
      </c>
      <c r="P130" s="28" t="s">
        <v>576</v>
      </c>
      <c r="Q130" s="28" t="s">
        <v>585</v>
      </c>
      <c r="R130" s="162">
        <v>0</v>
      </c>
    </row>
    <row r="131" spans="1:18" ht="64.5" customHeight="1">
      <c r="A131" s="27" t="s">
        <v>685</v>
      </c>
      <c r="B131" s="60" t="s">
        <v>52</v>
      </c>
      <c r="C131" s="61" t="s">
        <v>50</v>
      </c>
      <c r="D131" s="61" t="s">
        <v>11</v>
      </c>
      <c r="E131" s="62" t="s">
        <v>652</v>
      </c>
      <c r="F131" s="14" t="s">
        <v>653</v>
      </c>
      <c r="G131" s="12" t="s">
        <v>604</v>
      </c>
      <c r="H131" s="134" t="s">
        <v>600</v>
      </c>
      <c r="I131" s="10" t="s">
        <v>1</v>
      </c>
      <c r="J131" s="18">
        <v>1</v>
      </c>
      <c r="K131" s="17" t="s">
        <v>11</v>
      </c>
      <c r="L131" s="11">
        <f t="shared" si="5"/>
        <v>184785.71428571426</v>
      </c>
      <c r="M131" s="11">
        <f t="shared" si="4"/>
        <v>184785.71428571426</v>
      </c>
      <c r="N131" s="64">
        <v>206960</v>
      </c>
      <c r="O131" s="10" t="s">
        <v>60</v>
      </c>
      <c r="P131" s="28" t="s">
        <v>576</v>
      </c>
      <c r="Q131" s="28" t="s">
        <v>585</v>
      </c>
      <c r="R131" s="162">
        <v>0</v>
      </c>
    </row>
    <row r="132" spans="1:18" ht="52.5" customHeight="1">
      <c r="A132" s="27" t="s">
        <v>686</v>
      </c>
      <c r="B132" s="60" t="s">
        <v>52</v>
      </c>
      <c r="C132" s="61" t="s">
        <v>50</v>
      </c>
      <c r="D132" s="61" t="s">
        <v>11</v>
      </c>
      <c r="E132" s="62" t="s">
        <v>255</v>
      </c>
      <c r="F132" s="14" t="s">
        <v>256</v>
      </c>
      <c r="G132" s="14" t="s">
        <v>257</v>
      </c>
      <c r="H132" s="135" t="s">
        <v>34</v>
      </c>
      <c r="I132" s="10" t="s">
        <v>1</v>
      </c>
      <c r="J132" s="18">
        <v>1</v>
      </c>
      <c r="K132" s="17" t="s">
        <v>11</v>
      </c>
      <c r="L132" s="13">
        <f t="shared" si="5"/>
        <v>42602.678571428565</v>
      </c>
      <c r="M132" s="13">
        <f t="shared" si="4"/>
        <v>42602.678571428565</v>
      </c>
      <c r="N132" s="59">
        <v>47715</v>
      </c>
      <c r="O132" s="10" t="s">
        <v>1279</v>
      </c>
      <c r="P132" s="28" t="s">
        <v>576</v>
      </c>
      <c r="Q132" s="28" t="s">
        <v>585</v>
      </c>
      <c r="R132" s="162">
        <v>0</v>
      </c>
    </row>
    <row r="133" spans="1:18" ht="54" customHeight="1">
      <c r="A133" s="27" t="s">
        <v>707</v>
      </c>
      <c r="B133" s="60" t="s">
        <v>52</v>
      </c>
      <c r="C133" s="61" t="s">
        <v>50</v>
      </c>
      <c r="D133" s="61" t="s">
        <v>11</v>
      </c>
      <c r="E133" s="62" t="s">
        <v>255</v>
      </c>
      <c r="F133" s="14" t="s">
        <v>256</v>
      </c>
      <c r="G133" s="14" t="s">
        <v>257</v>
      </c>
      <c r="H133" s="136" t="s">
        <v>334</v>
      </c>
      <c r="I133" s="10" t="s">
        <v>1</v>
      </c>
      <c r="J133" s="18">
        <v>1</v>
      </c>
      <c r="K133" s="17" t="s">
        <v>11</v>
      </c>
      <c r="L133" s="13">
        <f t="shared" si="5"/>
        <v>24361.60714285714</v>
      </c>
      <c r="M133" s="13">
        <f t="shared" si="4"/>
        <v>24361.60714285714</v>
      </c>
      <c r="N133" s="59">
        <v>27285</v>
      </c>
      <c r="O133" s="10" t="s">
        <v>57</v>
      </c>
      <c r="P133" s="28" t="s">
        <v>576</v>
      </c>
      <c r="Q133" s="28" t="s">
        <v>585</v>
      </c>
      <c r="R133" s="162">
        <v>0</v>
      </c>
    </row>
    <row r="134" spans="1:18" ht="51.75" customHeight="1">
      <c r="A134" s="137" t="s">
        <v>812</v>
      </c>
      <c r="B134" s="60" t="s">
        <v>52</v>
      </c>
      <c r="C134" s="61" t="s">
        <v>50</v>
      </c>
      <c r="D134" s="61" t="s">
        <v>11</v>
      </c>
      <c r="E134" s="62" t="s">
        <v>258</v>
      </c>
      <c r="F134" s="16" t="s">
        <v>259</v>
      </c>
      <c r="G134" s="16" t="s">
        <v>259</v>
      </c>
      <c r="H134" s="82" t="s">
        <v>1174</v>
      </c>
      <c r="I134" s="10" t="s">
        <v>1</v>
      </c>
      <c r="J134" s="18">
        <v>1</v>
      </c>
      <c r="K134" s="17" t="s">
        <v>11</v>
      </c>
      <c r="L134" s="112">
        <f>M134</f>
        <v>267857.14285714284</v>
      </c>
      <c r="M134" s="65">
        <f>N134/1.12</f>
        <v>267857.14285714284</v>
      </c>
      <c r="N134" s="130">
        <v>300000</v>
      </c>
      <c r="O134" s="10" t="s">
        <v>1145</v>
      </c>
      <c r="P134" s="28" t="s">
        <v>576</v>
      </c>
      <c r="Q134" s="28" t="s">
        <v>65</v>
      </c>
      <c r="R134" s="162">
        <v>0</v>
      </c>
    </row>
    <row r="135" spans="1:18" ht="51.75" customHeight="1">
      <c r="A135" s="137" t="s">
        <v>1309</v>
      </c>
      <c r="B135" s="60" t="s">
        <v>52</v>
      </c>
      <c r="C135" s="61" t="s">
        <v>50</v>
      </c>
      <c r="D135" s="61" t="s">
        <v>11</v>
      </c>
      <c r="E135" s="62" t="s">
        <v>258</v>
      </c>
      <c r="F135" s="16" t="s">
        <v>259</v>
      </c>
      <c r="G135" s="16" t="s">
        <v>259</v>
      </c>
      <c r="H135" s="138" t="s">
        <v>1334</v>
      </c>
      <c r="I135" s="10" t="s">
        <v>1</v>
      </c>
      <c r="J135" s="18">
        <v>1</v>
      </c>
      <c r="K135" s="17" t="s">
        <v>11</v>
      </c>
      <c r="L135" s="112">
        <f>M135</f>
        <v>267857.14285714284</v>
      </c>
      <c r="M135" s="65">
        <f>N135/1.12</f>
        <v>267857.14285714284</v>
      </c>
      <c r="N135" s="130">
        <v>300000</v>
      </c>
      <c r="O135" s="10" t="s">
        <v>1145</v>
      </c>
      <c r="P135" s="28" t="s">
        <v>576</v>
      </c>
      <c r="Q135" s="28" t="s">
        <v>65</v>
      </c>
      <c r="R135" s="162">
        <v>0</v>
      </c>
    </row>
    <row r="136" spans="1:24" s="139" customFormat="1" ht="60.75" customHeight="1">
      <c r="A136" s="137" t="s">
        <v>813</v>
      </c>
      <c r="B136" s="60" t="s">
        <v>52</v>
      </c>
      <c r="C136" s="61" t="s">
        <v>50</v>
      </c>
      <c r="D136" s="61" t="s">
        <v>11</v>
      </c>
      <c r="E136" s="62" t="s">
        <v>385</v>
      </c>
      <c r="F136" s="14" t="s">
        <v>335</v>
      </c>
      <c r="G136" s="14" t="s">
        <v>335</v>
      </c>
      <c r="H136" s="117" t="s">
        <v>36</v>
      </c>
      <c r="I136" s="10" t="s">
        <v>1</v>
      </c>
      <c r="J136" s="18">
        <v>1</v>
      </c>
      <c r="K136" s="17" t="s">
        <v>11</v>
      </c>
      <c r="L136" s="64">
        <v>267857</v>
      </c>
      <c r="M136" s="64">
        <f t="shared" si="4"/>
        <v>267857.14285714284</v>
      </c>
      <c r="N136" s="64">
        <v>300000</v>
      </c>
      <c r="O136" s="10" t="s">
        <v>60</v>
      </c>
      <c r="P136" s="28" t="s">
        <v>576</v>
      </c>
      <c r="Q136" s="28" t="s">
        <v>585</v>
      </c>
      <c r="R136" s="209">
        <v>0</v>
      </c>
      <c r="V136" s="29"/>
      <c r="W136" s="29"/>
      <c r="X136" s="29"/>
    </row>
    <row r="137" spans="1:24" ht="61.5" customHeight="1">
      <c r="A137" s="137" t="s">
        <v>814</v>
      </c>
      <c r="B137" s="60" t="s">
        <v>52</v>
      </c>
      <c r="C137" s="61" t="s">
        <v>50</v>
      </c>
      <c r="D137" s="61" t="s">
        <v>11</v>
      </c>
      <c r="E137" s="62" t="s">
        <v>389</v>
      </c>
      <c r="F137" s="14" t="s">
        <v>390</v>
      </c>
      <c r="G137" s="14" t="s">
        <v>390</v>
      </c>
      <c r="H137" s="140" t="s">
        <v>599</v>
      </c>
      <c r="I137" s="10" t="s">
        <v>1</v>
      </c>
      <c r="J137" s="18">
        <v>1</v>
      </c>
      <c r="K137" s="17" t="s">
        <v>11</v>
      </c>
      <c r="L137" s="64">
        <v>114000</v>
      </c>
      <c r="M137" s="64">
        <f t="shared" si="4"/>
        <v>113999.99999999999</v>
      </c>
      <c r="N137" s="64">
        <v>127680</v>
      </c>
      <c r="O137" s="10" t="s">
        <v>60</v>
      </c>
      <c r="P137" s="28" t="s">
        <v>56</v>
      </c>
      <c r="Q137" s="28" t="s">
        <v>585</v>
      </c>
      <c r="R137" s="162">
        <v>0</v>
      </c>
      <c r="V137" s="139"/>
      <c r="W137" s="139"/>
      <c r="X137" s="139"/>
    </row>
    <row r="138" spans="1:18" ht="58.5" customHeight="1">
      <c r="A138" s="137" t="s">
        <v>815</v>
      </c>
      <c r="B138" s="60" t="s">
        <v>52</v>
      </c>
      <c r="C138" s="61" t="s">
        <v>50</v>
      </c>
      <c r="D138" s="61" t="s">
        <v>11</v>
      </c>
      <c r="E138" s="62" t="s">
        <v>224</v>
      </c>
      <c r="F138" s="14" t="s">
        <v>225</v>
      </c>
      <c r="G138" s="14" t="s">
        <v>226</v>
      </c>
      <c r="H138" s="140" t="s">
        <v>46</v>
      </c>
      <c r="I138" s="10" t="s">
        <v>1</v>
      </c>
      <c r="J138" s="18">
        <v>1</v>
      </c>
      <c r="K138" s="17" t="s">
        <v>11</v>
      </c>
      <c r="L138" s="11">
        <v>9393214.29</v>
      </c>
      <c r="M138" s="65">
        <f t="shared" si="4"/>
        <v>9393214.285714285</v>
      </c>
      <c r="N138" s="64">
        <v>10520400</v>
      </c>
      <c r="O138" s="10" t="s">
        <v>60</v>
      </c>
      <c r="P138" s="28" t="s">
        <v>584</v>
      </c>
      <c r="Q138" s="28" t="s">
        <v>585</v>
      </c>
      <c r="R138" s="162">
        <v>0</v>
      </c>
    </row>
    <row r="139" spans="1:18" ht="58.5" customHeight="1">
      <c r="A139" s="137" t="s">
        <v>816</v>
      </c>
      <c r="B139" s="60" t="s">
        <v>52</v>
      </c>
      <c r="C139" s="61" t="s">
        <v>50</v>
      </c>
      <c r="D139" s="61" t="s">
        <v>11</v>
      </c>
      <c r="E139" s="62" t="s">
        <v>224</v>
      </c>
      <c r="F139" s="14" t="s">
        <v>225</v>
      </c>
      <c r="G139" s="14" t="s">
        <v>226</v>
      </c>
      <c r="H139" s="14" t="s">
        <v>327</v>
      </c>
      <c r="I139" s="10" t="s">
        <v>1</v>
      </c>
      <c r="J139" s="18">
        <v>1</v>
      </c>
      <c r="K139" s="17" t="s">
        <v>11</v>
      </c>
      <c r="L139" s="11">
        <v>26785.71</v>
      </c>
      <c r="M139" s="65">
        <f t="shared" si="4"/>
        <v>26785.714285714283</v>
      </c>
      <c r="N139" s="64">
        <v>30000</v>
      </c>
      <c r="O139" s="10" t="s">
        <v>57</v>
      </c>
      <c r="P139" s="28" t="s">
        <v>584</v>
      </c>
      <c r="Q139" s="141" t="s">
        <v>337</v>
      </c>
      <c r="R139" s="162">
        <v>0</v>
      </c>
    </row>
    <row r="140" spans="1:18" ht="44.25" customHeight="1">
      <c r="A140" s="137" t="s">
        <v>876</v>
      </c>
      <c r="B140" s="60" t="s">
        <v>52</v>
      </c>
      <c r="C140" s="61" t="s">
        <v>50</v>
      </c>
      <c r="D140" s="61" t="s">
        <v>11</v>
      </c>
      <c r="E140" s="62" t="s">
        <v>224</v>
      </c>
      <c r="F140" s="14" t="s">
        <v>225</v>
      </c>
      <c r="G140" s="14" t="s">
        <v>226</v>
      </c>
      <c r="H140" s="14" t="s">
        <v>328</v>
      </c>
      <c r="I140" s="10" t="s">
        <v>1</v>
      </c>
      <c r="J140" s="18">
        <v>1</v>
      </c>
      <c r="K140" s="17" t="s">
        <v>11</v>
      </c>
      <c r="L140" s="122">
        <v>89285.71</v>
      </c>
      <c r="M140" s="65">
        <f t="shared" si="4"/>
        <v>89285.71428571428</v>
      </c>
      <c r="N140" s="64">
        <v>100000</v>
      </c>
      <c r="O140" s="10" t="s">
        <v>57</v>
      </c>
      <c r="P140" s="28" t="s">
        <v>584</v>
      </c>
      <c r="Q140" s="77" t="s">
        <v>337</v>
      </c>
      <c r="R140" s="162">
        <v>100</v>
      </c>
    </row>
    <row r="141" spans="1:18" ht="54.75" customHeight="1">
      <c r="A141" s="137" t="s">
        <v>893</v>
      </c>
      <c r="B141" s="60" t="s">
        <v>52</v>
      </c>
      <c r="C141" s="61" t="s">
        <v>50</v>
      </c>
      <c r="D141" s="61" t="s">
        <v>11</v>
      </c>
      <c r="E141" s="62" t="s">
        <v>241</v>
      </c>
      <c r="F141" s="14" t="s">
        <v>242</v>
      </c>
      <c r="G141" s="14" t="s">
        <v>243</v>
      </c>
      <c r="H141" s="14" t="s">
        <v>24</v>
      </c>
      <c r="I141" s="10" t="s">
        <v>1</v>
      </c>
      <c r="J141" s="18">
        <v>1</v>
      </c>
      <c r="K141" s="17" t="s">
        <v>11</v>
      </c>
      <c r="L141" s="59">
        <v>10000</v>
      </c>
      <c r="M141" s="59">
        <v>10000</v>
      </c>
      <c r="N141" s="59">
        <f>M141*1.12</f>
        <v>11200.000000000002</v>
      </c>
      <c r="O141" s="10" t="s">
        <v>45</v>
      </c>
      <c r="P141" s="28" t="s">
        <v>584</v>
      </c>
      <c r="Q141" s="77" t="s">
        <v>337</v>
      </c>
      <c r="R141" s="162">
        <v>0</v>
      </c>
    </row>
    <row r="142" spans="1:18" ht="54.75" customHeight="1">
      <c r="A142" s="137" t="s">
        <v>896</v>
      </c>
      <c r="B142" s="60" t="s">
        <v>52</v>
      </c>
      <c r="C142" s="61" t="s">
        <v>50</v>
      </c>
      <c r="D142" s="61" t="s">
        <v>11</v>
      </c>
      <c r="E142" s="62" t="s">
        <v>282</v>
      </c>
      <c r="F142" s="14" t="s">
        <v>283</v>
      </c>
      <c r="G142" s="14" t="s">
        <v>284</v>
      </c>
      <c r="H142" s="66" t="s">
        <v>895</v>
      </c>
      <c r="I142" s="10" t="s">
        <v>1</v>
      </c>
      <c r="J142" s="18">
        <v>1</v>
      </c>
      <c r="K142" s="17" t="s">
        <v>11</v>
      </c>
      <c r="L142" s="65">
        <f>M142/1.12</f>
        <v>271045.91836734687</v>
      </c>
      <c r="M142" s="65">
        <f>N142/1.12</f>
        <v>303571.4285714285</v>
      </c>
      <c r="N142" s="59">
        <v>340000</v>
      </c>
      <c r="O142" s="10" t="s">
        <v>58</v>
      </c>
      <c r="P142" s="28" t="s">
        <v>576</v>
      </c>
      <c r="Q142" s="28" t="s">
        <v>62</v>
      </c>
      <c r="R142" s="207">
        <v>50</v>
      </c>
    </row>
    <row r="143" spans="1:18" ht="54.75" customHeight="1">
      <c r="A143" s="137" t="s">
        <v>1135</v>
      </c>
      <c r="B143" s="60" t="s">
        <v>52</v>
      </c>
      <c r="C143" s="61" t="s">
        <v>50</v>
      </c>
      <c r="D143" s="61" t="s">
        <v>11</v>
      </c>
      <c r="E143" s="142" t="s">
        <v>1137</v>
      </c>
      <c r="F143" s="12" t="s">
        <v>1138</v>
      </c>
      <c r="G143" s="14" t="s">
        <v>1138</v>
      </c>
      <c r="H143" s="12" t="s">
        <v>1143</v>
      </c>
      <c r="I143" s="10" t="s">
        <v>1128</v>
      </c>
      <c r="J143" s="18">
        <v>1</v>
      </c>
      <c r="K143" s="18" t="s">
        <v>11</v>
      </c>
      <c r="L143" s="64">
        <v>3880102</v>
      </c>
      <c r="M143" s="64">
        <v>3880102</v>
      </c>
      <c r="N143" s="72">
        <v>4345714.24</v>
      </c>
      <c r="O143" s="10" t="s">
        <v>1145</v>
      </c>
      <c r="P143" s="143" t="s">
        <v>1142</v>
      </c>
      <c r="Q143" s="144" t="s">
        <v>1139</v>
      </c>
      <c r="R143" s="162">
        <v>0</v>
      </c>
    </row>
    <row r="144" spans="1:19" ht="93" customHeight="1">
      <c r="A144" s="137" t="s">
        <v>1136</v>
      </c>
      <c r="B144" s="60" t="s">
        <v>52</v>
      </c>
      <c r="C144" s="61" t="s">
        <v>50</v>
      </c>
      <c r="D144" s="61" t="s">
        <v>11</v>
      </c>
      <c r="E144" s="62" t="s">
        <v>1140</v>
      </c>
      <c r="F144" s="14" t="s">
        <v>1141</v>
      </c>
      <c r="G144" s="14" t="s">
        <v>1141</v>
      </c>
      <c r="H144" s="12" t="s">
        <v>1143</v>
      </c>
      <c r="I144" s="10" t="s">
        <v>1</v>
      </c>
      <c r="J144" s="18">
        <v>1</v>
      </c>
      <c r="K144" s="18" t="s">
        <v>11</v>
      </c>
      <c r="L144" s="11">
        <v>574404</v>
      </c>
      <c r="M144" s="11">
        <v>574404</v>
      </c>
      <c r="N144" s="72">
        <f>M144*1.12</f>
        <v>643332.4800000001</v>
      </c>
      <c r="O144" s="10" t="s">
        <v>1145</v>
      </c>
      <c r="P144" s="143" t="s">
        <v>1142</v>
      </c>
      <c r="Q144" s="144" t="s">
        <v>1139</v>
      </c>
      <c r="R144" s="162">
        <v>0</v>
      </c>
      <c r="S144" s="88"/>
    </row>
    <row r="145" spans="1:19" ht="93" customHeight="1">
      <c r="A145" s="137" t="s">
        <v>1168</v>
      </c>
      <c r="B145" s="60" t="s">
        <v>52</v>
      </c>
      <c r="C145" s="61" t="s">
        <v>50</v>
      </c>
      <c r="D145" s="61" t="s">
        <v>11</v>
      </c>
      <c r="E145" s="62" t="s">
        <v>241</v>
      </c>
      <c r="F145" s="14" t="s">
        <v>242</v>
      </c>
      <c r="G145" s="14" t="s">
        <v>243</v>
      </c>
      <c r="H145" s="14" t="s">
        <v>1197</v>
      </c>
      <c r="I145" s="10" t="s">
        <v>1</v>
      </c>
      <c r="J145" s="18">
        <v>1</v>
      </c>
      <c r="K145" s="17" t="s">
        <v>11</v>
      </c>
      <c r="L145" s="59">
        <v>575000</v>
      </c>
      <c r="M145" s="59">
        <f>N145/1.12</f>
        <v>199999.99999999997</v>
      </c>
      <c r="N145" s="59">
        <v>224000</v>
      </c>
      <c r="O145" s="10" t="s">
        <v>764</v>
      </c>
      <c r="P145" s="28" t="s">
        <v>576</v>
      </c>
      <c r="Q145" s="28" t="s">
        <v>1198</v>
      </c>
      <c r="R145" s="208" t="s">
        <v>69</v>
      </c>
      <c r="S145" s="88"/>
    </row>
    <row r="146" spans="1:19" ht="93" customHeight="1">
      <c r="A146" s="137" t="s">
        <v>1169</v>
      </c>
      <c r="B146" s="60" t="s">
        <v>52</v>
      </c>
      <c r="C146" s="61" t="s">
        <v>50</v>
      </c>
      <c r="D146" s="61" t="s">
        <v>11</v>
      </c>
      <c r="E146" s="62" t="s">
        <v>389</v>
      </c>
      <c r="F146" s="14" t="s">
        <v>390</v>
      </c>
      <c r="G146" s="14" t="s">
        <v>390</v>
      </c>
      <c r="H146" s="140" t="s">
        <v>1249</v>
      </c>
      <c r="I146" s="10" t="s">
        <v>1</v>
      </c>
      <c r="J146" s="18">
        <v>1</v>
      </c>
      <c r="K146" s="17" t="s">
        <v>11</v>
      </c>
      <c r="L146" s="64">
        <v>113857</v>
      </c>
      <c r="M146" s="64">
        <f>N146/1.12</f>
        <v>113857.14285714284</v>
      </c>
      <c r="N146" s="64">
        <v>127520</v>
      </c>
      <c r="O146" s="10" t="s">
        <v>764</v>
      </c>
      <c r="P146" s="28" t="s">
        <v>576</v>
      </c>
      <c r="Q146" s="28" t="s">
        <v>585</v>
      </c>
      <c r="R146" s="162">
        <v>0</v>
      </c>
      <c r="S146" s="88"/>
    </row>
    <row r="147" spans="1:18" ht="39.75" customHeight="1">
      <c r="A147" s="27"/>
      <c r="B147" s="27"/>
      <c r="C147" s="27"/>
      <c r="D147" s="27"/>
      <c r="E147" s="27"/>
      <c r="F147" s="34"/>
      <c r="G147" s="34"/>
      <c r="H147" s="34"/>
      <c r="I147" s="10"/>
      <c r="J147" s="18"/>
      <c r="K147" s="18"/>
      <c r="L147" s="225" t="s">
        <v>436</v>
      </c>
      <c r="M147" s="225"/>
      <c r="N147" s="216">
        <f>SUM(N76:N146)</f>
        <v>51873046.72</v>
      </c>
      <c r="O147" s="10"/>
      <c r="P147" s="28"/>
      <c r="Q147" s="28"/>
      <c r="R147" s="101"/>
    </row>
    <row r="148" spans="1:18" ht="60.75" customHeight="1">
      <c r="A148" s="27" t="s">
        <v>485</v>
      </c>
      <c r="B148" s="60" t="s">
        <v>52</v>
      </c>
      <c r="C148" s="61" t="s">
        <v>50</v>
      </c>
      <c r="D148" s="61" t="s">
        <v>53</v>
      </c>
      <c r="E148" s="62" t="s">
        <v>145</v>
      </c>
      <c r="F148" s="14" t="s">
        <v>146</v>
      </c>
      <c r="G148" s="116" t="s">
        <v>147</v>
      </c>
      <c r="H148" s="12" t="s">
        <v>564</v>
      </c>
      <c r="I148" s="10" t="s">
        <v>1</v>
      </c>
      <c r="J148" s="28">
        <v>500</v>
      </c>
      <c r="K148" s="28" t="s">
        <v>20</v>
      </c>
      <c r="L148" s="112">
        <f aca="true" t="shared" si="6" ref="L148:L212">M148/J148</f>
        <v>114.28571428571428</v>
      </c>
      <c r="M148" s="65">
        <f aca="true" t="shared" si="7" ref="M148:M212">N148/1.12</f>
        <v>57142.85714285714</v>
      </c>
      <c r="N148" s="193">
        <v>64000</v>
      </c>
      <c r="O148" s="10" t="s">
        <v>382</v>
      </c>
      <c r="P148" s="28" t="s">
        <v>584</v>
      </c>
      <c r="Q148" s="143" t="s">
        <v>64</v>
      </c>
      <c r="R148" s="162">
        <v>100</v>
      </c>
    </row>
    <row r="149" spans="1:18" ht="87.75" customHeight="1">
      <c r="A149" s="27" t="s">
        <v>486</v>
      </c>
      <c r="B149" s="60" t="s">
        <v>52</v>
      </c>
      <c r="C149" s="145" t="s">
        <v>50</v>
      </c>
      <c r="D149" s="145" t="s">
        <v>53</v>
      </c>
      <c r="E149" s="62" t="s">
        <v>145</v>
      </c>
      <c r="F149" s="14" t="s">
        <v>146</v>
      </c>
      <c r="G149" s="116" t="s">
        <v>147</v>
      </c>
      <c r="H149" s="12" t="s">
        <v>565</v>
      </c>
      <c r="I149" s="10" t="s">
        <v>1</v>
      </c>
      <c r="J149" s="28">
        <v>7000</v>
      </c>
      <c r="K149" s="28" t="s">
        <v>20</v>
      </c>
      <c r="L149" s="112">
        <f t="shared" si="6"/>
        <v>114.28571428571426</v>
      </c>
      <c r="M149" s="65">
        <f t="shared" si="7"/>
        <v>799999.9999999999</v>
      </c>
      <c r="N149" s="193">
        <v>896000</v>
      </c>
      <c r="O149" s="10" t="s">
        <v>382</v>
      </c>
      <c r="P149" s="28" t="s">
        <v>584</v>
      </c>
      <c r="Q149" s="143" t="s">
        <v>64</v>
      </c>
      <c r="R149" s="162">
        <v>100</v>
      </c>
    </row>
    <row r="150" spans="1:18" ht="87.75" customHeight="1">
      <c r="A150" s="27" t="s">
        <v>1330</v>
      </c>
      <c r="B150" s="60" t="s">
        <v>52</v>
      </c>
      <c r="C150" s="145" t="s">
        <v>50</v>
      </c>
      <c r="D150" s="145" t="s">
        <v>53</v>
      </c>
      <c r="E150" s="62" t="s">
        <v>145</v>
      </c>
      <c r="F150" s="14" t="s">
        <v>146</v>
      </c>
      <c r="G150" s="116" t="s">
        <v>147</v>
      </c>
      <c r="H150" s="12" t="s">
        <v>565</v>
      </c>
      <c r="I150" s="10" t="s">
        <v>1</v>
      </c>
      <c r="J150" s="28">
        <v>525</v>
      </c>
      <c r="K150" s="28" t="s">
        <v>20</v>
      </c>
      <c r="L150" s="112">
        <f>M150/J150</f>
        <v>114.28571428571428</v>
      </c>
      <c r="M150" s="65">
        <f>N150/1.12</f>
        <v>59999.99999999999</v>
      </c>
      <c r="N150" s="193">
        <v>67200</v>
      </c>
      <c r="O150" s="10" t="s">
        <v>1279</v>
      </c>
      <c r="P150" s="28" t="s">
        <v>584</v>
      </c>
      <c r="Q150" s="143" t="s">
        <v>64</v>
      </c>
      <c r="R150" s="162">
        <v>100</v>
      </c>
    </row>
    <row r="151" spans="1:18" ht="87.75" customHeight="1">
      <c r="A151" s="27" t="s">
        <v>687</v>
      </c>
      <c r="B151" s="60" t="s">
        <v>52</v>
      </c>
      <c r="C151" s="61" t="s">
        <v>50</v>
      </c>
      <c r="D151" s="61" t="s">
        <v>53</v>
      </c>
      <c r="E151" s="62" t="s">
        <v>145</v>
      </c>
      <c r="F151" s="14" t="s">
        <v>146</v>
      </c>
      <c r="G151" s="116" t="s">
        <v>147</v>
      </c>
      <c r="H151" s="12" t="s">
        <v>564</v>
      </c>
      <c r="I151" s="10" t="s">
        <v>1</v>
      </c>
      <c r="J151" s="28">
        <v>1000</v>
      </c>
      <c r="K151" s="28" t="s">
        <v>20</v>
      </c>
      <c r="L151" s="112">
        <f t="shared" si="6"/>
        <v>111.60714285714285</v>
      </c>
      <c r="M151" s="65">
        <f>N151/1.12</f>
        <v>111607.14285714284</v>
      </c>
      <c r="N151" s="193">
        <v>125000</v>
      </c>
      <c r="O151" s="10" t="s">
        <v>45</v>
      </c>
      <c r="P151" s="28" t="s">
        <v>584</v>
      </c>
      <c r="Q151" s="143" t="s">
        <v>64</v>
      </c>
      <c r="R151" s="162">
        <v>100</v>
      </c>
    </row>
    <row r="152" spans="1:18" ht="87.75" customHeight="1">
      <c r="A152" s="27" t="s">
        <v>688</v>
      </c>
      <c r="B152" s="60" t="s">
        <v>52</v>
      </c>
      <c r="C152" s="145" t="s">
        <v>50</v>
      </c>
      <c r="D152" s="145" t="s">
        <v>53</v>
      </c>
      <c r="E152" s="62" t="s">
        <v>145</v>
      </c>
      <c r="F152" s="14" t="s">
        <v>146</v>
      </c>
      <c r="G152" s="116" t="s">
        <v>147</v>
      </c>
      <c r="H152" s="12" t="s">
        <v>565</v>
      </c>
      <c r="I152" s="10" t="s">
        <v>1</v>
      </c>
      <c r="J152" s="28">
        <v>6000</v>
      </c>
      <c r="K152" s="28" t="s">
        <v>20</v>
      </c>
      <c r="L152" s="112">
        <f t="shared" si="6"/>
        <v>111.60714285714285</v>
      </c>
      <c r="M152" s="65">
        <f>N152/1.12</f>
        <v>669642.857142857</v>
      </c>
      <c r="N152" s="193">
        <v>750000</v>
      </c>
      <c r="O152" s="10" t="s">
        <v>45</v>
      </c>
      <c r="P152" s="28" t="s">
        <v>584</v>
      </c>
      <c r="Q152" s="143" t="s">
        <v>64</v>
      </c>
      <c r="R152" s="162">
        <v>100</v>
      </c>
    </row>
    <row r="153" spans="1:18" ht="87.75" customHeight="1">
      <c r="A153" s="27" t="s">
        <v>689</v>
      </c>
      <c r="B153" s="60" t="s">
        <v>52</v>
      </c>
      <c r="C153" s="61" t="s">
        <v>50</v>
      </c>
      <c r="D153" s="61" t="s">
        <v>53</v>
      </c>
      <c r="E153" s="62" t="s">
        <v>145</v>
      </c>
      <c r="F153" s="14" t="s">
        <v>146</v>
      </c>
      <c r="G153" s="116" t="s">
        <v>147</v>
      </c>
      <c r="H153" s="12" t="s">
        <v>564</v>
      </c>
      <c r="I153" s="10" t="s">
        <v>1</v>
      </c>
      <c r="J153" s="28">
        <v>1000</v>
      </c>
      <c r="K153" s="28" t="s">
        <v>20</v>
      </c>
      <c r="L153" s="112">
        <f t="shared" si="6"/>
        <v>111.60714285714285</v>
      </c>
      <c r="M153" s="65">
        <f>N153/1.12</f>
        <v>111607.14285714284</v>
      </c>
      <c r="N153" s="193">
        <v>125000</v>
      </c>
      <c r="O153" s="10" t="s">
        <v>333</v>
      </c>
      <c r="P153" s="28" t="s">
        <v>584</v>
      </c>
      <c r="Q153" s="143" t="s">
        <v>64</v>
      </c>
      <c r="R153" s="162">
        <v>100</v>
      </c>
    </row>
    <row r="154" spans="1:18" ht="87.75" customHeight="1">
      <c r="A154" s="27" t="s">
        <v>690</v>
      </c>
      <c r="B154" s="60" t="s">
        <v>52</v>
      </c>
      <c r="C154" s="145" t="s">
        <v>50</v>
      </c>
      <c r="D154" s="145" t="s">
        <v>53</v>
      </c>
      <c r="E154" s="62" t="s">
        <v>145</v>
      </c>
      <c r="F154" s="14" t="s">
        <v>146</v>
      </c>
      <c r="G154" s="116" t="s">
        <v>147</v>
      </c>
      <c r="H154" s="12" t="s">
        <v>565</v>
      </c>
      <c r="I154" s="10" t="s">
        <v>1</v>
      </c>
      <c r="J154" s="28">
        <v>7000</v>
      </c>
      <c r="K154" s="28" t="s">
        <v>20</v>
      </c>
      <c r="L154" s="112">
        <f t="shared" si="6"/>
        <v>111.60714285714285</v>
      </c>
      <c r="M154" s="65">
        <f>N154/1.12</f>
        <v>781249.9999999999</v>
      </c>
      <c r="N154" s="193">
        <v>875000</v>
      </c>
      <c r="O154" s="10" t="s">
        <v>333</v>
      </c>
      <c r="P154" s="28" t="s">
        <v>584</v>
      </c>
      <c r="Q154" s="143" t="s">
        <v>64</v>
      </c>
      <c r="R154" s="162">
        <v>100</v>
      </c>
    </row>
    <row r="155" spans="1:18" ht="83.25" customHeight="1">
      <c r="A155" s="27" t="s">
        <v>691</v>
      </c>
      <c r="B155" s="60" t="s">
        <v>52</v>
      </c>
      <c r="C155" s="145" t="s">
        <v>50</v>
      </c>
      <c r="D155" s="145" t="s">
        <v>53</v>
      </c>
      <c r="E155" s="62" t="s">
        <v>148</v>
      </c>
      <c r="F155" s="14" t="s">
        <v>380</v>
      </c>
      <c r="G155" s="14" t="s">
        <v>149</v>
      </c>
      <c r="H155" s="150" t="s">
        <v>605</v>
      </c>
      <c r="I155" s="15" t="s">
        <v>1</v>
      </c>
      <c r="J155" s="146">
        <v>100</v>
      </c>
      <c r="K155" s="147" t="s">
        <v>21</v>
      </c>
      <c r="L155" s="148">
        <f t="shared" si="6"/>
        <v>223.2142857142857</v>
      </c>
      <c r="M155" s="149">
        <f t="shared" si="7"/>
        <v>22321.42857142857</v>
      </c>
      <c r="N155" s="149">
        <v>25000</v>
      </c>
      <c r="O155" s="10" t="s">
        <v>43</v>
      </c>
      <c r="P155" s="28" t="s">
        <v>584</v>
      </c>
      <c r="Q155" s="77" t="s">
        <v>585</v>
      </c>
      <c r="R155" s="162">
        <v>0</v>
      </c>
    </row>
    <row r="156" spans="1:18" ht="56.25" customHeight="1">
      <c r="A156" s="27" t="s">
        <v>692</v>
      </c>
      <c r="B156" s="60" t="s">
        <v>52</v>
      </c>
      <c r="C156" s="145" t="s">
        <v>50</v>
      </c>
      <c r="D156" s="145" t="s">
        <v>53</v>
      </c>
      <c r="E156" s="62" t="s">
        <v>150</v>
      </c>
      <c r="F156" s="14" t="s">
        <v>151</v>
      </c>
      <c r="G156" s="14" t="s">
        <v>152</v>
      </c>
      <c r="H156" s="150" t="s">
        <v>1335</v>
      </c>
      <c r="I156" s="15" t="s">
        <v>1</v>
      </c>
      <c r="J156" s="146">
        <v>650</v>
      </c>
      <c r="K156" s="147" t="s">
        <v>21</v>
      </c>
      <c r="L156" s="148">
        <f t="shared" si="6"/>
        <v>446.4285714285714</v>
      </c>
      <c r="M156" s="149">
        <f t="shared" si="7"/>
        <v>290178.5714285714</v>
      </c>
      <c r="N156" s="149">
        <v>325000</v>
      </c>
      <c r="O156" s="10" t="s">
        <v>43</v>
      </c>
      <c r="P156" s="28" t="s">
        <v>584</v>
      </c>
      <c r="Q156" s="77" t="s">
        <v>585</v>
      </c>
      <c r="R156" s="162">
        <v>0</v>
      </c>
    </row>
    <row r="157" spans="1:18" ht="84" customHeight="1">
      <c r="A157" s="27" t="s">
        <v>693</v>
      </c>
      <c r="B157" s="60" t="s">
        <v>52</v>
      </c>
      <c r="C157" s="145" t="s">
        <v>50</v>
      </c>
      <c r="D157" s="145" t="s">
        <v>53</v>
      </c>
      <c r="E157" s="62" t="s">
        <v>112</v>
      </c>
      <c r="F157" s="14" t="s">
        <v>113</v>
      </c>
      <c r="G157" s="14" t="s">
        <v>607</v>
      </c>
      <c r="H157" s="150" t="s">
        <v>606</v>
      </c>
      <c r="I157" s="15" t="s">
        <v>1</v>
      </c>
      <c r="J157" s="146">
        <v>400</v>
      </c>
      <c r="K157" s="147" t="s">
        <v>21</v>
      </c>
      <c r="L157" s="148">
        <f t="shared" si="6"/>
        <v>107.14285714285714</v>
      </c>
      <c r="M157" s="149">
        <f t="shared" si="7"/>
        <v>42857.142857142855</v>
      </c>
      <c r="N157" s="149">
        <v>48000</v>
      </c>
      <c r="O157" s="10" t="s">
        <v>43</v>
      </c>
      <c r="P157" s="28" t="s">
        <v>584</v>
      </c>
      <c r="Q157" s="77" t="s">
        <v>585</v>
      </c>
      <c r="R157" s="162">
        <v>0</v>
      </c>
    </row>
    <row r="158" spans="1:18" ht="48" customHeight="1">
      <c r="A158" s="27" t="s">
        <v>694</v>
      </c>
      <c r="B158" s="60" t="s">
        <v>52</v>
      </c>
      <c r="C158" s="145" t="s">
        <v>50</v>
      </c>
      <c r="D158" s="145" t="s">
        <v>53</v>
      </c>
      <c r="E158" s="62" t="s">
        <v>112</v>
      </c>
      <c r="F158" s="14" t="s">
        <v>113</v>
      </c>
      <c r="G158" s="14" t="s">
        <v>114</v>
      </c>
      <c r="H158" s="66" t="s">
        <v>342</v>
      </c>
      <c r="I158" s="15" t="s">
        <v>1</v>
      </c>
      <c r="J158" s="146">
        <v>70</v>
      </c>
      <c r="K158" s="147" t="s">
        <v>21</v>
      </c>
      <c r="L158" s="148">
        <f t="shared" si="6"/>
        <v>133.92857142857142</v>
      </c>
      <c r="M158" s="149">
        <f t="shared" si="7"/>
        <v>9375</v>
      </c>
      <c r="N158" s="149">
        <v>10500</v>
      </c>
      <c r="O158" s="10" t="s">
        <v>43</v>
      </c>
      <c r="P158" s="28" t="s">
        <v>584</v>
      </c>
      <c r="Q158" s="77" t="s">
        <v>585</v>
      </c>
      <c r="R158" s="162">
        <v>0</v>
      </c>
    </row>
    <row r="159" spans="1:18" ht="51.75" customHeight="1">
      <c r="A159" s="27" t="s">
        <v>487</v>
      </c>
      <c r="B159" s="60" t="s">
        <v>52</v>
      </c>
      <c r="C159" s="145" t="s">
        <v>50</v>
      </c>
      <c r="D159" s="145" t="s">
        <v>53</v>
      </c>
      <c r="E159" s="62" t="s">
        <v>115</v>
      </c>
      <c r="F159" s="14" t="s">
        <v>116</v>
      </c>
      <c r="G159" s="14" t="s">
        <v>117</v>
      </c>
      <c r="H159" s="66" t="s">
        <v>608</v>
      </c>
      <c r="I159" s="15" t="s">
        <v>1</v>
      </c>
      <c r="J159" s="146">
        <v>4200</v>
      </c>
      <c r="K159" s="147" t="s">
        <v>21</v>
      </c>
      <c r="L159" s="148">
        <f t="shared" si="6"/>
        <v>17.857142857142858</v>
      </c>
      <c r="M159" s="149">
        <f t="shared" si="7"/>
        <v>75000</v>
      </c>
      <c r="N159" s="149">
        <v>84000</v>
      </c>
      <c r="O159" s="10" t="s">
        <v>43</v>
      </c>
      <c r="P159" s="28" t="s">
        <v>584</v>
      </c>
      <c r="Q159" s="77" t="s">
        <v>585</v>
      </c>
      <c r="R159" s="162">
        <v>0</v>
      </c>
    </row>
    <row r="160" spans="1:18" ht="59.25" customHeight="1">
      <c r="A160" s="27" t="s">
        <v>488</v>
      </c>
      <c r="B160" s="60" t="s">
        <v>52</v>
      </c>
      <c r="C160" s="145" t="s">
        <v>50</v>
      </c>
      <c r="D160" s="145" t="s">
        <v>53</v>
      </c>
      <c r="E160" s="62" t="s">
        <v>118</v>
      </c>
      <c r="F160" s="14" t="s">
        <v>119</v>
      </c>
      <c r="G160" s="14" t="s">
        <v>120</v>
      </c>
      <c r="H160" s="66" t="s">
        <v>609</v>
      </c>
      <c r="I160" s="15" t="s">
        <v>1</v>
      </c>
      <c r="J160" s="146">
        <v>10</v>
      </c>
      <c r="K160" s="147" t="s">
        <v>21</v>
      </c>
      <c r="L160" s="148">
        <f t="shared" si="6"/>
        <v>669.6428571428571</v>
      </c>
      <c r="M160" s="149">
        <f t="shared" si="7"/>
        <v>6696.428571428571</v>
      </c>
      <c r="N160" s="149">
        <v>7500</v>
      </c>
      <c r="O160" s="10" t="s">
        <v>43</v>
      </c>
      <c r="P160" s="28" t="s">
        <v>584</v>
      </c>
      <c r="Q160" s="77" t="s">
        <v>585</v>
      </c>
      <c r="R160" s="162">
        <v>0</v>
      </c>
    </row>
    <row r="161" spans="1:18" ht="51.75" customHeight="1">
      <c r="A161" s="27" t="s">
        <v>489</v>
      </c>
      <c r="B161" s="60" t="s">
        <v>52</v>
      </c>
      <c r="C161" s="145" t="s">
        <v>50</v>
      </c>
      <c r="D161" s="145" t="s">
        <v>53</v>
      </c>
      <c r="E161" s="62" t="s">
        <v>118</v>
      </c>
      <c r="F161" s="14" t="s">
        <v>119</v>
      </c>
      <c r="G161" s="14" t="s">
        <v>120</v>
      </c>
      <c r="H161" s="66" t="s">
        <v>610</v>
      </c>
      <c r="I161" s="15" t="s">
        <v>1</v>
      </c>
      <c r="J161" s="146">
        <v>10</v>
      </c>
      <c r="K161" s="147" t="s">
        <v>21</v>
      </c>
      <c r="L161" s="148">
        <f t="shared" si="6"/>
        <v>491.07142857142856</v>
      </c>
      <c r="M161" s="149">
        <f t="shared" si="7"/>
        <v>4910.714285714285</v>
      </c>
      <c r="N161" s="149">
        <v>5500</v>
      </c>
      <c r="O161" s="10" t="s">
        <v>43</v>
      </c>
      <c r="P161" s="28" t="s">
        <v>584</v>
      </c>
      <c r="Q161" s="77" t="s">
        <v>585</v>
      </c>
      <c r="R161" s="162">
        <v>0</v>
      </c>
    </row>
    <row r="162" spans="1:18" ht="49.5" customHeight="1">
      <c r="A162" s="27" t="s">
        <v>490</v>
      </c>
      <c r="B162" s="60" t="s">
        <v>52</v>
      </c>
      <c r="C162" s="145" t="s">
        <v>50</v>
      </c>
      <c r="D162" s="145" t="s">
        <v>53</v>
      </c>
      <c r="E162" s="62" t="s">
        <v>118</v>
      </c>
      <c r="F162" s="14" t="s">
        <v>119</v>
      </c>
      <c r="G162" s="14" t="s">
        <v>120</v>
      </c>
      <c r="H162" s="66" t="s">
        <v>611</v>
      </c>
      <c r="I162" s="15" t="s">
        <v>1</v>
      </c>
      <c r="J162" s="146">
        <v>3</v>
      </c>
      <c r="K162" s="147" t="s">
        <v>21</v>
      </c>
      <c r="L162" s="148">
        <f t="shared" si="6"/>
        <v>7321.428571428572</v>
      </c>
      <c r="M162" s="149">
        <f t="shared" si="7"/>
        <v>21964.285714285714</v>
      </c>
      <c r="N162" s="149">
        <v>24600</v>
      </c>
      <c r="O162" s="10" t="s">
        <v>43</v>
      </c>
      <c r="P162" s="28" t="s">
        <v>584</v>
      </c>
      <c r="Q162" s="77" t="s">
        <v>585</v>
      </c>
      <c r="R162" s="162">
        <v>0</v>
      </c>
    </row>
    <row r="163" spans="1:18" ht="40.5" customHeight="1">
      <c r="A163" s="27" t="s">
        <v>491</v>
      </c>
      <c r="B163" s="60" t="s">
        <v>52</v>
      </c>
      <c r="C163" s="145" t="s">
        <v>50</v>
      </c>
      <c r="D163" s="145" t="s">
        <v>53</v>
      </c>
      <c r="E163" s="62" t="s">
        <v>121</v>
      </c>
      <c r="F163" s="14" t="s">
        <v>122</v>
      </c>
      <c r="G163" s="14" t="s">
        <v>123</v>
      </c>
      <c r="H163" s="66" t="s">
        <v>123</v>
      </c>
      <c r="I163" s="15" t="s">
        <v>1</v>
      </c>
      <c r="J163" s="146">
        <v>20</v>
      </c>
      <c r="K163" s="147" t="s">
        <v>21</v>
      </c>
      <c r="L163" s="148">
        <f t="shared" si="6"/>
        <v>142.85714285714283</v>
      </c>
      <c r="M163" s="149">
        <f t="shared" si="7"/>
        <v>2857.142857142857</v>
      </c>
      <c r="N163" s="149">
        <v>3200</v>
      </c>
      <c r="O163" s="10" t="s">
        <v>43</v>
      </c>
      <c r="P163" s="28" t="s">
        <v>584</v>
      </c>
      <c r="Q163" s="77" t="s">
        <v>585</v>
      </c>
      <c r="R163" s="162">
        <v>0</v>
      </c>
    </row>
    <row r="164" spans="1:18" ht="61.5" customHeight="1">
      <c r="A164" s="27" t="s">
        <v>492</v>
      </c>
      <c r="B164" s="60" t="s">
        <v>52</v>
      </c>
      <c r="C164" s="145" t="s">
        <v>50</v>
      </c>
      <c r="D164" s="145" t="s">
        <v>53</v>
      </c>
      <c r="E164" s="62" t="s">
        <v>124</v>
      </c>
      <c r="F164" s="14" t="s">
        <v>125</v>
      </c>
      <c r="G164" s="14" t="s">
        <v>126</v>
      </c>
      <c r="H164" s="66" t="s">
        <v>1259</v>
      </c>
      <c r="I164" s="15" t="s">
        <v>1</v>
      </c>
      <c r="J164" s="146">
        <v>120</v>
      </c>
      <c r="K164" s="147" t="s">
        <v>22</v>
      </c>
      <c r="L164" s="148">
        <f t="shared" si="6"/>
        <v>44.64285714285714</v>
      </c>
      <c r="M164" s="149">
        <f t="shared" si="7"/>
        <v>5357.142857142857</v>
      </c>
      <c r="N164" s="149">
        <v>6000</v>
      </c>
      <c r="O164" s="10" t="s">
        <v>43</v>
      </c>
      <c r="P164" s="28" t="s">
        <v>584</v>
      </c>
      <c r="Q164" s="77" t="s">
        <v>585</v>
      </c>
      <c r="R164" s="162">
        <v>0</v>
      </c>
    </row>
    <row r="165" spans="1:18" ht="58.5" customHeight="1">
      <c r="A165" s="27" t="s">
        <v>493</v>
      </c>
      <c r="B165" s="60" t="s">
        <v>52</v>
      </c>
      <c r="C165" s="145" t="s">
        <v>50</v>
      </c>
      <c r="D165" s="145" t="s">
        <v>53</v>
      </c>
      <c r="E165" s="62" t="s">
        <v>127</v>
      </c>
      <c r="F165" s="14" t="s">
        <v>125</v>
      </c>
      <c r="G165" s="14" t="s">
        <v>126</v>
      </c>
      <c r="H165" s="66" t="s">
        <v>1260</v>
      </c>
      <c r="I165" s="15" t="s">
        <v>1</v>
      </c>
      <c r="J165" s="146">
        <v>121</v>
      </c>
      <c r="K165" s="147" t="s">
        <v>22</v>
      </c>
      <c r="L165" s="148">
        <f t="shared" si="6"/>
        <v>62.49999999999999</v>
      </c>
      <c r="M165" s="149">
        <f t="shared" si="7"/>
        <v>7562.499999999999</v>
      </c>
      <c r="N165" s="149">
        <v>8470</v>
      </c>
      <c r="O165" s="10" t="s">
        <v>43</v>
      </c>
      <c r="P165" s="28" t="s">
        <v>584</v>
      </c>
      <c r="Q165" s="77" t="s">
        <v>585</v>
      </c>
      <c r="R165" s="162">
        <v>0</v>
      </c>
    </row>
    <row r="166" spans="1:18" ht="45.75" customHeight="1">
      <c r="A166" s="27" t="s">
        <v>494</v>
      </c>
      <c r="B166" s="60" t="s">
        <v>52</v>
      </c>
      <c r="C166" s="145" t="s">
        <v>50</v>
      </c>
      <c r="D166" s="145" t="s">
        <v>53</v>
      </c>
      <c r="E166" s="62" t="s">
        <v>128</v>
      </c>
      <c r="F166" s="14" t="s">
        <v>125</v>
      </c>
      <c r="G166" s="14" t="s">
        <v>126</v>
      </c>
      <c r="H166" s="66" t="s">
        <v>1261</v>
      </c>
      <c r="I166" s="15" t="s">
        <v>1</v>
      </c>
      <c r="J166" s="146">
        <v>20</v>
      </c>
      <c r="K166" s="147" t="s">
        <v>22</v>
      </c>
      <c r="L166" s="148">
        <f t="shared" si="6"/>
        <v>241.07142857142853</v>
      </c>
      <c r="M166" s="149">
        <f t="shared" si="7"/>
        <v>4821.428571428571</v>
      </c>
      <c r="N166" s="149">
        <v>5400</v>
      </c>
      <c r="O166" s="10" t="s">
        <v>43</v>
      </c>
      <c r="P166" s="28" t="s">
        <v>584</v>
      </c>
      <c r="Q166" s="77" t="s">
        <v>585</v>
      </c>
      <c r="R166" s="162">
        <v>0</v>
      </c>
    </row>
    <row r="167" spans="1:18" ht="39" customHeight="1">
      <c r="A167" s="27" t="s">
        <v>495</v>
      </c>
      <c r="B167" s="60" t="s">
        <v>52</v>
      </c>
      <c r="C167" s="145" t="s">
        <v>50</v>
      </c>
      <c r="D167" s="145" t="s">
        <v>53</v>
      </c>
      <c r="E167" s="62" t="s">
        <v>130</v>
      </c>
      <c r="F167" s="14" t="s">
        <v>129</v>
      </c>
      <c r="G167" s="14" t="s">
        <v>131</v>
      </c>
      <c r="H167" s="66" t="s">
        <v>343</v>
      </c>
      <c r="I167" s="15" t="s">
        <v>1</v>
      </c>
      <c r="J167" s="146">
        <v>4</v>
      </c>
      <c r="K167" s="147" t="s">
        <v>22</v>
      </c>
      <c r="L167" s="148">
        <f t="shared" si="6"/>
        <v>2857.142857142857</v>
      </c>
      <c r="M167" s="149">
        <f t="shared" si="7"/>
        <v>11428.571428571428</v>
      </c>
      <c r="N167" s="149">
        <v>12800</v>
      </c>
      <c r="O167" s="10" t="s">
        <v>43</v>
      </c>
      <c r="P167" s="28" t="s">
        <v>584</v>
      </c>
      <c r="Q167" s="77" t="s">
        <v>585</v>
      </c>
      <c r="R167" s="162">
        <v>0</v>
      </c>
    </row>
    <row r="168" spans="1:18" ht="38.25" customHeight="1">
      <c r="A168" s="27" t="s">
        <v>496</v>
      </c>
      <c r="B168" s="60" t="s">
        <v>52</v>
      </c>
      <c r="C168" s="145" t="s">
        <v>50</v>
      </c>
      <c r="D168" s="145" t="s">
        <v>53</v>
      </c>
      <c r="E168" s="62" t="s">
        <v>391</v>
      </c>
      <c r="F168" s="14" t="s">
        <v>392</v>
      </c>
      <c r="G168" s="14" t="s">
        <v>574</v>
      </c>
      <c r="H168" s="66" t="s">
        <v>612</v>
      </c>
      <c r="I168" s="15" t="s">
        <v>1</v>
      </c>
      <c r="J168" s="146">
        <v>200</v>
      </c>
      <c r="K168" s="147" t="s">
        <v>21</v>
      </c>
      <c r="L168" s="148">
        <f t="shared" si="6"/>
        <v>66.96428571428571</v>
      </c>
      <c r="M168" s="149">
        <f t="shared" si="7"/>
        <v>13392.857142857141</v>
      </c>
      <c r="N168" s="149">
        <v>15000</v>
      </c>
      <c r="O168" s="10" t="s">
        <v>43</v>
      </c>
      <c r="P168" s="28" t="s">
        <v>584</v>
      </c>
      <c r="Q168" s="77" t="s">
        <v>585</v>
      </c>
      <c r="R168" s="162">
        <v>0</v>
      </c>
    </row>
    <row r="169" spans="1:18" ht="51" customHeight="1">
      <c r="A169" s="27" t="s">
        <v>497</v>
      </c>
      <c r="B169" s="60" t="s">
        <v>52</v>
      </c>
      <c r="C169" s="145" t="s">
        <v>50</v>
      </c>
      <c r="D169" s="145" t="s">
        <v>53</v>
      </c>
      <c r="E169" s="62" t="s">
        <v>394</v>
      </c>
      <c r="F169" s="14" t="s">
        <v>395</v>
      </c>
      <c r="G169" s="14" t="s">
        <v>396</v>
      </c>
      <c r="H169" s="15" t="s">
        <v>393</v>
      </c>
      <c r="I169" s="15" t="s">
        <v>1</v>
      </c>
      <c r="J169" s="146">
        <v>160</v>
      </c>
      <c r="K169" s="147" t="s">
        <v>21</v>
      </c>
      <c r="L169" s="148">
        <f t="shared" si="6"/>
        <v>44.64285714285714</v>
      </c>
      <c r="M169" s="149">
        <f t="shared" si="7"/>
        <v>7142.857142857142</v>
      </c>
      <c r="N169" s="149">
        <v>8000</v>
      </c>
      <c r="O169" s="10" t="s">
        <v>43</v>
      </c>
      <c r="P169" s="28" t="s">
        <v>584</v>
      </c>
      <c r="Q169" s="77" t="s">
        <v>585</v>
      </c>
      <c r="R169" s="162">
        <v>0</v>
      </c>
    </row>
    <row r="170" spans="1:18" ht="44.25" customHeight="1">
      <c r="A170" s="27" t="s">
        <v>498</v>
      </c>
      <c r="B170" s="60" t="s">
        <v>52</v>
      </c>
      <c r="C170" s="145" t="s">
        <v>50</v>
      </c>
      <c r="D170" s="145" t="s">
        <v>53</v>
      </c>
      <c r="E170" s="151" t="s">
        <v>132</v>
      </c>
      <c r="F170" s="14" t="s">
        <v>133</v>
      </c>
      <c r="G170" s="14" t="s">
        <v>134</v>
      </c>
      <c r="H170" s="15" t="s">
        <v>344</v>
      </c>
      <c r="I170" s="15" t="s">
        <v>1</v>
      </c>
      <c r="J170" s="146">
        <v>1100</v>
      </c>
      <c r="K170" s="147" t="s">
        <v>21</v>
      </c>
      <c r="L170" s="148">
        <f t="shared" si="6"/>
        <v>31.25</v>
      </c>
      <c r="M170" s="149">
        <f t="shared" si="7"/>
        <v>34375</v>
      </c>
      <c r="N170" s="149">
        <v>38500</v>
      </c>
      <c r="O170" s="10" t="s">
        <v>43</v>
      </c>
      <c r="P170" s="28" t="s">
        <v>584</v>
      </c>
      <c r="Q170" s="77" t="s">
        <v>585</v>
      </c>
      <c r="R170" s="162">
        <v>0</v>
      </c>
    </row>
    <row r="171" spans="1:18" ht="43.5" customHeight="1">
      <c r="A171" s="27" t="s">
        <v>499</v>
      </c>
      <c r="B171" s="60" t="s">
        <v>52</v>
      </c>
      <c r="C171" s="145" t="s">
        <v>50</v>
      </c>
      <c r="D171" s="145" t="s">
        <v>53</v>
      </c>
      <c r="E171" s="151" t="s">
        <v>135</v>
      </c>
      <c r="F171" s="14" t="s">
        <v>136</v>
      </c>
      <c r="G171" s="14" t="s">
        <v>137</v>
      </c>
      <c r="H171" s="15" t="s">
        <v>345</v>
      </c>
      <c r="I171" s="15" t="s">
        <v>1</v>
      </c>
      <c r="J171" s="146">
        <v>600</v>
      </c>
      <c r="K171" s="147" t="s">
        <v>21</v>
      </c>
      <c r="L171" s="148">
        <f t="shared" si="6"/>
        <v>8.928571428571429</v>
      </c>
      <c r="M171" s="149">
        <f t="shared" si="7"/>
        <v>5357.142857142857</v>
      </c>
      <c r="N171" s="149">
        <v>6000</v>
      </c>
      <c r="O171" s="10" t="s">
        <v>43</v>
      </c>
      <c r="P171" s="28" t="s">
        <v>584</v>
      </c>
      <c r="Q171" s="77" t="s">
        <v>585</v>
      </c>
      <c r="R171" s="162">
        <v>0</v>
      </c>
    </row>
    <row r="172" spans="1:18" ht="51" customHeight="1">
      <c r="A172" s="27" t="s">
        <v>500</v>
      </c>
      <c r="B172" s="60" t="s">
        <v>52</v>
      </c>
      <c r="C172" s="145" t="s">
        <v>50</v>
      </c>
      <c r="D172" s="145" t="s">
        <v>53</v>
      </c>
      <c r="E172" s="151" t="s">
        <v>135</v>
      </c>
      <c r="F172" s="15" t="s">
        <v>338</v>
      </c>
      <c r="G172" s="15" t="s">
        <v>339</v>
      </c>
      <c r="H172" s="15" t="s">
        <v>339</v>
      </c>
      <c r="I172" s="15" t="s">
        <v>1</v>
      </c>
      <c r="J172" s="146">
        <v>1101</v>
      </c>
      <c r="K172" s="147" t="s">
        <v>21</v>
      </c>
      <c r="L172" s="148">
        <f t="shared" si="6"/>
        <v>13.392857142857142</v>
      </c>
      <c r="M172" s="149">
        <f t="shared" si="7"/>
        <v>14745.535714285714</v>
      </c>
      <c r="N172" s="149">
        <v>16515</v>
      </c>
      <c r="O172" s="10" t="s">
        <v>43</v>
      </c>
      <c r="P172" s="28" t="s">
        <v>584</v>
      </c>
      <c r="Q172" s="77" t="s">
        <v>585</v>
      </c>
      <c r="R172" s="162">
        <v>0</v>
      </c>
    </row>
    <row r="173" spans="1:18" ht="48" customHeight="1">
      <c r="A173" s="27" t="s">
        <v>501</v>
      </c>
      <c r="B173" s="60" t="s">
        <v>52</v>
      </c>
      <c r="C173" s="145" t="s">
        <v>50</v>
      </c>
      <c r="D173" s="145" t="s">
        <v>53</v>
      </c>
      <c r="E173" s="151" t="s">
        <v>141</v>
      </c>
      <c r="F173" s="14" t="s">
        <v>139</v>
      </c>
      <c r="G173" s="14" t="s">
        <v>142</v>
      </c>
      <c r="H173" s="15" t="s">
        <v>346</v>
      </c>
      <c r="I173" s="15" t="s">
        <v>1</v>
      </c>
      <c r="J173" s="146">
        <v>50</v>
      </c>
      <c r="K173" s="147" t="s">
        <v>563</v>
      </c>
      <c r="L173" s="148">
        <f t="shared" si="6"/>
        <v>196.42857142857142</v>
      </c>
      <c r="M173" s="149">
        <f t="shared" si="7"/>
        <v>9821.42857142857</v>
      </c>
      <c r="N173" s="149">
        <v>11000</v>
      </c>
      <c r="O173" s="10" t="s">
        <v>43</v>
      </c>
      <c r="P173" s="28" t="s">
        <v>584</v>
      </c>
      <c r="Q173" s="77" t="s">
        <v>585</v>
      </c>
      <c r="R173" s="162">
        <v>0</v>
      </c>
    </row>
    <row r="174" spans="1:18" ht="45" customHeight="1">
      <c r="A174" s="27" t="s">
        <v>502</v>
      </c>
      <c r="B174" s="60" t="s">
        <v>52</v>
      </c>
      <c r="C174" s="145" t="s">
        <v>50</v>
      </c>
      <c r="D174" s="145" t="s">
        <v>53</v>
      </c>
      <c r="E174" s="151" t="s">
        <v>138</v>
      </c>
      <c r="F174" s="14" t="s">
        <v>139</v>
      </c>
      <c r="G174" s="14" t="s">
        <v>140</v>
      </c>
      <c r="H174" s="15" t="s">
        <v>347</v>
      </c>
      <c r="I174" s="15" t="s">
        <v>1</v>
      </c>
      <c r="J174" s="146">
        <v>30</v>
      </c>
      <c r="K174" s="147" t="s">
        <v>563</v>
      </c>
      <c r="L174" s="148">
        <f t="shared" si="6"/>
        <v>312.5</v>
      </c>
      <c r="M174" s="149">
        <f t="shared" si="7"/>
        <v>9375</v>
      </c>
      <c r="N174" s="149">
        <v>10500</v>
      </c>
      <c r="O174" s="10" t="s">
        <v>43</v>
      </c>
      <c r="P174" s="28" t="s">
        <v>584</v>
      </c>
      <c r="Q174" s="77" t="s">
        <v>585</v>
      </c>
      <c r="R174" s="162">
        <v>0</v>
      </c>
    </row>
    <row r="175" spans="1:18" ht="45.75" customHeight="1">
      <c r="A175" s="27" t="s">
        <v>503</v>
      </c>
      <c r="B175" s="60" t="s">
        <v>52</v>
      </c>
      <c r="C175" s="145" t="s">
        <v>50</v>
      </c>
      <c r="D175" s="145" t="s">
        <v>53</v>
      </c>
      <c r="E175" s="151" t="s">
        <v>143</v>
      </c>
      <c r="F175" s="14" t="s">
        <v>139</v>
      </c>
      <c r="G175" s="14" t="s">
        <v>144</v>
      </c>
      <c r="H175" s="15" t="s">
        <v>613</v>
      </c>
      <c r="I175" s="15" t="s">
        <v>1</v>
      </c>
      <c r="J175" s="146">
        <v>25</v>
      </c>
      <c r="K175" s="147" t="s">
        <v>563</v>
      </c>
      <c r="L175" s="148">
        <f t="shared" si="6"/>
        <v>580.3571428571428</v>
      </c>
      <c r="M175" s="149">
        <f t="shared" si="7"/>
        <v>14508.92857142857</v>
      </c>
      <c r="N175" s="149">
        <v>16250</v>
      </c>
      <c r="O175" s="10" t="s">
        <v>43</v>
      </c>
      <c r="P175" s="28" t="s">
        <v>584</v>
      </c>
      <c r="Q175" s="77" t="s">
        <v>585</v>
      </c>
      <c r="R175" s="162">
        <v>0</v>
      </c>
    </row>
    <row r="176" spans="1:18" ht="45.75" customHeight="1">
      <c r="A176" s="27" t="s">
        <v>504</v>
      </c>
      <c r="B176" s="60" t="s">
        <v>52</v>
      </c>
      <c r="C176" s="145" t="s">
        <v>50</v>
      </c>
      <c r="D176" s="145" t="s">
        <v>53</v>
      </c>
      <c r="E176" s="151" t="s">
        <v>143</v>
      </c>
      <c r="F176" s="14" t="s">
        <v>139</v>
      </c>
      <c r="G176" s="14" t="s">
        <v>614</v>
      </c>
      <c r="H176" s="15" t="s">
        <v>615</v>
      </c>
      <c r="I176" s="15" t="s">
        <v>1</v>
      </c>
      <c r="J176" s="146">
        <v>20</v>
      </c>
      <c r="K176" s="147" t="s">
        <v>563</v>
      </c>
      <c r="L176" s="148">
        <f>M176/J176</f>
        <v>160.7142857142857</v>
      </c>
      <c r="M176" s="149">
        <f>N176/1.12</f>
        <v>3214.2857142857138</v>
      </c>
      <c r="N176" s="149">
        <v>3600</v>
      </c>
      <c r="O176" s="10" t="s">
        <v>43</v>
      </c>
      <c r="P176" s="28" t="s">
        <v>584</v>
      </c>
      <c r="Q176" s="77" t="s">
        <v>585</v>
      </c>
      <c r="R176" s="162">
        <v>0</v>
      </c>
    </row>
    <row r="177" spans="1:18" ht="45.75" customHeight="1">
      <c r="A177" s="27" t="s">
        <v>505</v>
      </c>
      <c r="B177" s="60" t="s">
        <v>52</v>
      </c>
      <c r="C177" s="145" t="s">
        <v>50</v>
      </c>
      <c r="D177" s="145" t="s">
        <v>53</v>
      </c>
      <c r="E177" s="151" t="s">
        <v>143</v>
      </c>
      <c r="F177" s="14" t="s">
        <v>139</v>
      </c>
      <c r="G177" s="14" t="s">
        <v>617</v>
      </c>
      <c r="H177" s="15" t="s">
        <v>616</v>
      </c>
      <c r="I177" s="15" t="s">
        <v>1</v>
      </c>
      <c r="J177" s="146">
        <v>20</v>
      </c>
      <c r="K177" s="147" t="s">
        <v>563</v>
      </c>
      <c r="L177" s="148">
        <f>M177/J177</f>
        <v>160.7142857142857</v>
      </c>
      <c r="M177" s="149">
        <f>N177/1.12</f>
        <v>3214.2857142857138</v>
      </c>
      <c r="N177" s="149">
        <v>3600</v>
      </c>
      <c r="O177" s="10" t="s">
        <v>43</v>
      </c>
      <c r="P177" s="28" t="s">
        <v>584</v>
      </c>
      <c r="Q177" s="77" t="s">
        <v>585</v>
      </c>
      <c r="R177" s="162">
        <v>0</v>
      </c>
    </row>
    <row r="178" spans="1:18" ht="45.75" customHeight="1">
      <c r="A178" s="27" t="s">
        <v>506</v>
      </c>
      <c r="B178" s="60" t="s">
        <v>52</v>
      </c>
      <c r="C178" s="145" t="s">
        <v>50</v>
      </c>
      <c r="D178" s="145" t="s">
        <v>53</v>
      </c>
      <c r="E178" s="151" t="s">
        <v>143</v>
      </c>
      <c r="F178" s="14" t="s">
        <v>139</v>
      </c>
      <c r="G178" s="14" t="s">
        <v>617</v>
      </c>
      <c r="H178" s="15" t="s">
        <v>618</v>
      </c>
      <c r="I178" s="15" t="s">
        <v>1</v>
      </c>
      <c r="J178" s="146">
        <v>10</v>
      </c>
      <c r="K178" s="147" t="s">
        <v>563</v>
      </c>
      <c r="L178" s="148">
        <f>M178/J178</f>
        <v>508.9285714285714</v>
      </c>
      <c r="M178" s="149">
        <f>N178/1.12</f>
        <v>5089.285714285714</v>
      </c>
      <c r="N178" s="149">
        <v>5700</v>
      </c>
      <c r="O178" s="10" t="s">
        <v>43</v>
      </c>
      <c r="P178" s="28" t="s">
        <v>584</v>
      </c>
      <c r="Q178" s="77" t="s">
        <v>585</v>
      </c>
      <c r="R178" s="162">
        <v>0</v>
      </c>
    </row>
    <row r="179" spans="1:18" ht="61.5" customHeight="1">
      <c r="A179" s="27" t="s">
        <v>507</v>
      </c>
      <c r="B179" s="60" t="s">
        <v>52</v>
      </c>
      <c r="C179" s="145" t="s">
        <v>50</v>
      </c>
      <c r="D179" s="145" t="s">
        <v>53</v>
      </c>
      <c r="E179" s="151" t="s">
        <v>280</v>
      </c>
      <c r="F179" s="14" t="s">
        <v>340</v>
      </c>
      <c r="G179" s="14" t="s">
        <v>281</v>
      </c>
      <c r="H179" s="15" t="s">
        <v>348</v>
      </c>
      <c r="I179" s="15" t="s">
        <v>1</v>
      </c>
      <c r="J179" s="146">
        <v>10</v>
      </c>
      <c r="K179" s="147" t="s">
        <v>21</v>
      </c>
      <c r="L179" s="148">
        <f t="shared" si="6"/>
        <v>624.9999999999999</v>
      </c>
      <c r="M179" s="149">
        <f t="shared" si="7"/>
        <v>6249.999999999999</v>
      </c>
      <c r="N179" s="149">
        <v>7000</v>
      </c>
      <c r="O179" s="10" t="s">
        <v>43</v>
      </c>
      <c r="P179" s="28" t="s">
        <v>584</v>
      </c>
      <c r="Q179" s="77" t="s">
        <v>585</v>
      </c>
      <c r="R179" s="162">
        <v>0</v>
      </c>
    </row>
    <row r="180" spans="1:18" ht="48" customHeight="1">
      <c r="A180" s="27" t="s">
        <v>695</v>
      </c>
      <c r="B180" s="60" t="s">
        <v>52</v>
      </c>
      <c r="C180" s="145" t="s">
        <v>50</v>
      </c>
      <c r="D180" s="145" t="s">
        <v>53</v>
      </c>
      <c r="E180" s="62" t="s">
        <v>285</v>
      </c>
      <c r="F180" s="14" t="s">
        <v>341</v>
      </c>
      <c r="G180" s="14" t="s">
        <v>286</v>
      </c>
      <c r="H180" s="15" t="s">
        <v>349</v>
      </c>
      <c r="I180" s="15" t="s">
        <v>1</v>
      </c>
      <c r="J180" s="146">
        <v>5</v>
      </c>
      <c r="K180" s="147" t="s">
        <v>21</v>
      </c>
      <c r="L180" s="148">
        <f t="shared" si="6"/>
        <v>486.60714285714283</v>
      </c>
      <c r="M180" s="149">
        <f t="shared" si="7"/>
        <v>2433.035714285714</v>
      </c>
      <c r="N180" s="149">
        <v>2725</v>
      </c>
      <c r="O180" s="10" t="s">
        <v>43</v>
      </c>
      <c r="P180" s="28" t="s">
        <v>584</v>
      </c>
      <c r="Q180" s="77" t="s">
        <v>585</v>
      </c>
      <c r="R180" s="162">
        <v>0</v>
      </c>
    </row>
    <row r="181" spans="1:18" ht="51" customHeight="1">
      <c r="A181" s="27" t="s">
        <v>696</v>
      </c>
      <c r="B181" s="60" t="s">
        <v>52</v>
      </c>
      <c r="C181" s="145" t="s">
        <v>50</v>
      </c>
      <c r="D181" s="145" t="s">
        <v>53</v>
      </c>
      <c r="E181" s="62" t="s">
        <v>100</v>
      </c>
      <c r="F181" s="14" t="s">
        <v>101</v>
      </c>
      <c r="G181" s="14" t="s">
        <v>102</v>
      </c>
      <c r="H181" s="15" t="s">
        <v>350</v>
      </c>
      <c r="I181" s="15" t="s">
        <v>1</v>
      </c>
      <c r="J181" s="146">
        <v>7</v>
      </c>
      <c r="K181" s="147" t="s">
        <v>21</v>
      </c>
      <c r="L181" s="148">
        <f t="shared" si="6"/>
        <v>491.0714285714285</v>
      </c>
      <c r="M181" s="149">
        <f t="shared" si="7"/>
        <v>3437.4999999999995</v>
      </c>
      <c r="N181" s="149">
        <v>3850</v>
      </c>
      <c r="O181" s="10" t="s">
        <v>43</v>
      </c>
      <c r="P181" s="28" t="s">
        <v>584</v>
      </c>
      <c r="Q181" s="77" t="s">
        <v>585</v>
      </c>
      <c r="R181" s="162">
        <v>0</v>
      </c>
    </row>
    <row r="182" spans="1:18" ht="44.25" customHeight="1">
      <c r="A182" s="27" t="s">
        <v>697</v>
      </c>
      <c r="B182" s="60" t="s">
        <v>52</v>
      </c>
      <c r="C182" s="145" t="s">
        <v>50</v>
      </c>
      <c r="D182" s="145" t="s">
        <v>53</v>
      </c>
      <c r="E182" s="62" t="s">
        <v>100</v>
      </c>
      <c r="F182" s="14" t="s">
        <v>101</v>
      </c>
      <c r="G182" s="15" t="s">
        <v>351</v>
      </c>
      <c r="H182" s="15" t="s">
        <v>351</v>
      </c>
      <c r="I182" s="15" t="s">
        <v>1</v>
      </c>
      <c r="J182" s="146">
        <v>3</v>
      </c>
      <c r="K182" s="147" t="s">
        <v>21</v>
      </c>
      <c r="L182" s="148">
        <f t="shared" si="6"/>
        <v>2589.285714285714</v>
      </c>
      <c r="M182" s="149">
        <f t="shared" si="7"/>
        <v>7767.857142857142</v>
      </c>
      <c r="N182" s="149">
        <v>8700</v>
      </c>
      <c r="O182" s="10" t="s">
        <v>43</v>
      </c>
      <c r="P182" s="28" t="s">
        <v>584</v>
      </c>
      <c r="Q182" s="77" t="s">
        <v>585</v>
      </c>
      <c r="R182" s="162">
        <v>0</v>
      </c>
    </row>
    <row r="183" spans="1:18" ht="48.75" customHeight="1">
      <c r="A183" s="27" t="s">
        <v>508</v>
      </c>
      <c r="B183" s="60" t="s">
        <v>52</v>
      </c>
      <c r="C183" s="145" t="s">
        <v>50</v>
      </c>
      <c r="D183" s="145" t="s">
        <v>53</v>
      </c>
      <c r="E183" s="62" t="s">
        <v>94</v>
      </c>
      <c r="F183" s="14" t="s">
        <v>95</v>
      </c>
      <c r="G183" s="14" t="s">
        <v>96</v>
      </c>
      <c r="H183" s="15" t="s">
        <v>352</v>
      </c>
      <c r="I183" s="15" t="s">
        <v>1</v>
      </c>
      <c r="J183" s="146">
        <v>11</v>
      </c>
      <c r="K183" s="147" t="s">
        <v>21</v>
      </c>
      <c r="L183" s="148">
        <f t="shared" si="6"/>
        <v>4374.999999999999</v>
      </c>
      <c r="M183" s="149">
        <f t="shared" si="7"/>
        <v>48124.99999999999</v>
      </c>
      <c r="N183" s="149">
        <v>53900</v>
      </c>
      <c r="O183" s="10" t="s">
        <v>43</v>
      </c>
      <c r="P183" s="28" t="s">
        <v>584</v>
      </c>
      <c r="Q183" s="77" t="s">
        <v>585</v>
      </c>
      <c r="R183" s="162">
        <v>0</v>
      </c>
    </row>
    <row r="184" spans="1:18" ht="51" customHeight="1">
      <c r="A184" s="27" t="s">
        <v>509</v>
      </c>
      <c r="B184" s="60" t="s">
        <v>52</v>
      </c>
      <c r="C184" s="145" t="s">
        <v>50</v>
      </c>
      <c r="D184" s="145" t="s">
        <v>53</v>
      </c>
      <c r="E184" s="62" t="s">
        <v>97</v>
      </c>
      <c r="F184" s="14" t="s">
        <v>98</v>
      </c>
      <c r="G184" s="14" t="s">
        <v>99</v>
      </c>
      <c r="H184" s="15" t="s">
        <v>353</v>
      </c>
      <c r="I184" s="15" t="s">
        <v>1</v>
      </c>
      <c r="J184" s="146">
        <v>200</v>
      </c>
      <c r="K184" s="147" t="s">
        <v>563</v>
      </c>
      <c r="L184" s="148">
        <f t="shared" si="6"/>
        <v>71.42857142857142</v>
      </c>
      <c r="M184" s="149">
        <f t="shared" si="7"/>
        <v>14285.714285714284</v>
      </c>
      <c r="N184" s="149">
        <v>16000</v>
      </c>
      <c r="O184" s="10" t="s">
        <v>43</v>
      </c>
      <c r="P184" s="28" t="s">
        <v>584</v>
      </c>
      <c r="Q184" s="77" t="s">
        <v>585</v>
      </c>
      <c r="R184" s="162">
        <v>0</v>
      </c>
    </row>
    <row r="185" spans="1:18" ht="48.75" customHeight="1">
      <c r="A185" s="27" t="s">
        <v>510</v>
      </c>
      <c r="B185" s="60" t="s">
        <v>52</v>
      </c>
      <c r="C185" s="145" t="s">
        <v>50</v>
      </c>
      <c r="D185" s="145" t="s">
        <v>53</v>
      </c>
      <c r="E185" s="62" t="s">
        <v>278</v>
      </c>
      <c r="F185" s="14" t="s">
        <v>154</v>
      </c>
      <c r="G185" s="116" t="s">
        <v>279</v>
      </c>
      <c r="H185" s="15" t="s">
        <v>354</v>
      </c>
      <c r="I185" s="15" t="s">
        <v>1</v>
      </c>
      <c r="J185" s="146">
        <v>45</v>
      </c>
      <c r="K185" s="147" t="s">
        <v>21</v>
      </c>
      <c r="L185" s="148">
        <f t="shared" si="6"/>
        <v>53.57142857142856</v>
      </c>
      <c r="M185" s="149">
        <f t="shared" si="7"/>
        <v>2410.7142857142853</v>
      </c>
      <c r="N185" s="149">
        <v>2700</v>
      </c>
      <c r="O185" s="10" t="s">
        <v>43</v>
      </c>
      <c r="P185" s="28" t="s">
        <v>584</v>
      </c>
      <c r="Q185" s="77" t="s">
        <v>585</v>
      </c>
      <c r="R185" s="162">
        <v>0</v>
      </c>
    </row>
    <row r="186" spans="1:18" ht="42.75" customHeight="1">
      <c r="A186" s="27" t="s">
        <v>511</v>
      </c>
      <c r="B186" s="60" t="s">
        <v>52</v>
      </c>
      <c r="C186" s="145" t="s">
        <v>50</v>
      </c>
      <c r="D186" s="145" t="s">
        <v>53</v>
      </c>
      <c r="E186" s="62" t="s">
        <v>239</v>
      </c>
      <c r="F186" s="14" t="s">
        <v>232</v>
      </c>
      <c r="G186" s="116" t="s">
        <v>240</v>
      </c>
      <c r="H186" s="15" t="s">
        <v>1262</v>
      </c>
      <c r="I186" s="15" t="s">
        <v>1</v>
      </c>
      <c r="J186" s="146">
        <v>350</v>
      </c>
      <c r="K186" s="147" t="s">
        <v>21</v>
      </c>
      <c r="L186" s="148">
        <f t="shared" si="6"/>
        <v>17.857142857142854</v>
      </c>
      <c r="M186" s="149">
        <f t="shared" si="7"/>
        <v>6249.999999999999</v>
      </c>
      <c r="N186" s="149">
        <v>7000</v>
      </c>
      <c r="O186" s="10" t="s">
        <v>43</v>
      </c>
      <c r="P186" s="28" t="s">
        <v>584</v>
      </c>
      <c r="Q186" s="77" t="s">
        <v>585</v>
      </c>
      <c r="R186" s="162">
        <v>0</v>
      </c>
    </row>
    <row r="187" spans="1:18" ht="53.25" customHeight="1">
      <c r="A187" s="27" t="s">
        <v>512</v>
      </c>
      <c r="B187" s="60" t="s">
        <v>52</v>
      </c>
      <c r="C187" s="145" t="s">
        <v>50</v>
      </c>
      <c r="D187" s="145" t="s">
        <v>53</v>
      </c>
      <c r="E187" s="62" t="s">
        <v>231</v>
      </c>
      <c r="F187" s="14" t="s">
        <v>232</v>
      </c>
      <c r="G187" s="14" t="s">
        <v>619</v>
      </c>
      <c r="H187" s="15" t="s">
        <v>1263</v>
      </c>
      <c r="I187" s="15" t="s">
        <v>1</v>
      </c>
      <c r="J187" s="146">
        <v>350</v>
      </c>
      <c r="K187" s="147" t="s">
        <v>21</v>
      </c>
      <c r="L187" s="148">
        <f t="shared" si="6"/>
        <v>22.32142857142857</v>
      </c>
      <c r="M187" s="149">
        <f t="shared" si="7"/>
        <v>7812.499999999999</v>
      </c>
      <c r="N187" s="149">
        <v>8750</v>
      </c>
      <c r="O187" s="10" t="s">
        <v>43</v>
      </c>
      <c r="P187" s="28" t="s">
        <v>584</v>
      </c>
      <c r="Q187" s="77" t="s">
        <v>585</v>
      </c>
      <c r="R187" s="162">
        <v>0</v>
      </c>
    </row>
    <row r="188" spans="1:18" ht="59.25" customHeight="1">
      <c r="A188" s="27" t="s">
        <v>513</v>
      </c>
      <c r="B188" s="60" t="s">
        <v>52</v>
      </c>
      <c r="C188" s="145" t="s">
        <v>50</v>
      </c>
      <c r="D188" s="145" t="s">
        <v>53</v>
      </c>
      <c r="E188" s="62" t="s">
        <v>233</v>
      </c>
      <c r="F188" s="14" t="s">
        <v>232</v>
      </c>
      <c r="G188" s="14" t="s">
        <v>620</v>
      </c>
      <c r="H188" s="15" t="s">
        <v>1264</v>
      </c>
      <c r="I188" s="15" t="s">
        <v>1</v>
      </c>
      <c r="J188" s="146">
        <v>350</v>
      </c>
      <c r="K188" s="147" t="s">
        <v>21</v>
      </c>
      <c r="L188" s="148">
        <f t="shared" si="6"/>
        <v>26.785714285714285</v>
      </c>
      <c r="M188" s="149">
        <f t="shared" si="7"/>
        <v>9375</v>
      </c>
      <c r="N188" s="149">
        <v>10500</v>
      </c>
      <c r="O188" s="10" t="s">
        <v>43</v>
      </c>
      <c r="P188" s="28" t="s">
        <v>584</v>
      </c>
      <c r="Q188" s="77" t="s">
        <v>585</v>
      </c>
      <c r="R188" s="162">
        <v>0</v>
      </c>
    </row>
    <row r="189" spans="1:18" ht="59.25" customHeight="1">
      <c r="A189" s="27" t="s">
        <v>514</v>
      </c>
      <c r="B189" s="60" t="s">
        <v>52</v>
      </c>
      <c r="C189" s="145" t="s">
        <v>50</v>
      </c>
      <c r="D189" s="145" t="s">
        <v>53</v>
      </c>
      <c r="E189" s="62" t="s">
        <v>233</v>
      </c>
      <c r="F189" s="14" t="s">
        <v>232</v>
      </c>
      <c r="G189" s="14" t="s">
        <v>621</v>
      </c>
      <c r="H189" s="15" t="s">
        <v>1265</v>
      </c>
      <c r="I189" s="15" t="s">
        <v>1</v>
      </c>
      <c r="J189" s="146">
        <v>350</v>
      </c>
      <c r="K189" s="147" t="s">
        <v>21</v>
      </c>
      <c r="L189" s="148">
        <f>M189/J189</f>
        <v>31.249999999999996</v>
      </c>
      <c r="M189" s="149">
        <f>N189/1.12</f>
        <v>10937.499999999998</v>
      </c>
      <c r="N189" s="149">
        <v>12250</v>
      </c>
      <c r="O189" s="10" t="s">
        <v>43</v>
      </c>
      <c r="P189" s="28" t="s">
        <v>584</v>
      </c>
      <c r="Q189" s="77" t="s">
        <v>585</v>
      </c>
      <c r="R189" s="162">
        <v>0</v>
      </c>
    </row>
    <row r="190" spans="1:18" ht="69.75" customHeight="1">
      <c r="A190" s="27" t="s">
        <v>515</v>
      </c>
      <c r="B190" s="60" t="s">
        <v>52</v>
      </c>
      <c r="C190" s="145" t="s">
        <v>50</v>
      </c>
      <c r="D190" s="145" t="s">
        <v>53</v>
      </c>
      <c r="E190" s="62" t="s">
        <v>234</v>
      </c>
      <c r="F190" s="14" t="s">
        <v>235</v>
      </c>
      <c r="G190" s="14" t="s">
        <v>236</v>
      </c>
      <c r="H190" s="66" t="s">
        <v>355</v>
      </c>
      <c r="I190" s="15" t="s">
        <v>1</v>
      </c>
      <c r="J190" s="146">
        <v>10</v>
      </c>
      <c r="K190" s="147" t="s">
        <v>21</v>
      </c>
      <c r="L190" s="148">
        <f t="shared" si="6"/>
        <v>491.07142857142856</v>
      </c>
      <c r="M190" s="149">
        <f t="shared" si="7"/>
        <v>4910.714285714285</v>
      </c>
      <c r="N190" s="149">
        <v>5500</v>
      </c>
      <c r="O190" s="10" t="s">
        <v>43</v>
      </c>
      <c r="P190" s="28" t="s">
        <v>584</v>
      </c>
      <c r="Q190" s="77" t="s">
        <v>585</v>
      </c>
      <c r="R190" s="162">
        <v>0</v>
      </c>
    </row>
    <row r="191" spans="1:18" ht="60" customHeight="1">
      <c r="A191" s="27" t="s">
        <v>516</v>
      </c>
      <c r="B191" s="60" t="s">
        <v>52</v>
      </c>
      <c r="C191" s="145" t="s">
        <v>50</v>
      </c>
      <c r="D191" s="145" t="s">
        <v>53</v>
      </c>
      <c r="E191" s="62" t="s">
        <v>234</v>
      </c>
      <c r="F191" s="14" t="s">
        <v>235</v>
      </c>
      <c r="G191" s="14" t="s">
        <v>236</v>
      </c>
      <c r="H191" s="66" t="s">
        <v>622</v>
      </c>
      <c r="I191" s="15" t="s">
        <v>1</v>
      </c>
      <c r="J191" s="146">
        <v>10</v>
      </c>
      <c r="K191" s="147" t="s">
        <v>21</v>
      </c>
      <c r="L191" s="148">
        <f>M191/J191</f>
        <v>1071.4285714285713</v>
      </c>
      <c r="M191" s="149">
        <f>N191/1.12</f>
        <v>10714.285714285714</v>
      </c>
      <c r="N191" s="149">
        <v>12000</v>
      </c>
      <c r="O191" s="10" t="s">
        <v>43</v>
      </c>
      <c r="P191" s="28" t="s">
        <v>584</v>
      </c>
      <c r="Q191" s="77" t="s">
        <v>585</v>
      </c>
      <c r="R191" s="162">
        <v>0</v>
      </c>
    </row>
    <row r="192" spans="1:18" ht="53.25" customHeight="1">
      <c r="A192" s="27" t="s">
        <v>517</v>
      </c>
      <c r="B192" s="60" t="s">
        <v>52</v>
      </c>
      <c r="C192" s="145" t="s">
        <v>50</v>
      </c>
      <c r="D192" s="145" t="s">
        <v>53</v>
      </c>
      <c r="E192" s="62" t="s">
        <v>237</v>
      </c>
      <c r="F192" s="14" t="s">
        <v>235</v>
      </c>
      <c r="G192" s="14" t="s">
        <v>238</v>
      </c>
      <c r="H192" s="66" t="s">
        <v>356</v>
      </c>
      <c r="I192" s="15" t="s">
        <v>1</v>
      </c>
      <c r="J192" s="146">
        <v>10</v>
      </c>
      <c r="K192" s="147" t="s">
        <v>21</v>
      </c>
      <c r="L192" s="148">
        <f t="shared" si="6"/>
        <v>1607.142857142857</v>
      </c>
      <c r="M192" s="149">
        <f t="shared" si="7"/>
        <v>16071.42857142857</v>
      </c>
      <c r="N192" s="149">
        <v>18000</v>
      </c>
      <c r="O192" s="10" t="s">
        <v>43</v>
      </c>
      <c r="P192" s="28" t="s">
        <v>584</v>
      </c>
      <c r="Q192" s="77" t="s">
        <v>585</v>
      </c>
      <c r="R192" s="162">
        <v>0</v>
      </c>
    </row>
    <row r="193" spans="1:18" ht="48.75" customHeight="1">
      <c r="A193" s="27" t="s">
        <v>698</v>
      </c>
      <c r="B193" s="60" t="s">
        <v>52</v>
      </c>
      <c r="C193" s="145" t="s">
        <v>50</v>
      </c>
      <c r="D193" s="145" t="s">
        <v>53</v>
      </c>
      <c r="E193" s="62" t="s">
        <v>213</v>
      </c>
      <c r="F193" s="14" t="s">
        <v>214</v>
      </c>
      <c r="G193" s="14" t="s">
        <v>215</v>
      </c>
      <c r="H193" s="66" t="s">
        <v>357</v>
      </c>
      <c r="I193" s="15" t="s">
        <v>1</v>
      </c>
      <c r="J193" s="146">
        <v>20</v>
      </c>
      <c r="K193" s="147" t="s">
        <v>22</v>
      </c>
      <c r="L193" s="148">
        <f t="shared" si="6"/>
        <v>401.7857142857143</v>
      </c>
      <c r="M193" s="149">
        <f t="shared" si="7"/>
        <v>8035.714285714285</v>
      </c>
      <c r="N193" s="149">
        <v>9000</v>
      </c>
      <c r="O193" s="10" t="s">
        <v>43</v>
      </c>
      <c r="P193" s="28" t="s">
        <v>584</v>
      </c>
      <c r="Q193" s="77" t="s">
        <v>585</v>
      </c>
      <c r="R193" s="162">
        <v>0</v>
      </c>
    </row>
    <row r="194" spans="1:18" ht="57" customHeight="1">
      <c r="A194" s="27" t="s">
        <v>518</v>
      </c>
      <c r="B194" s="60" t="s">
        <v>52</v>
      </c>
      <c r="C194" s="145" t="s">
        <v>50</v>
      </c>
      <c r="D194" s="145" t="s">
        <v>53</v>
      </c>
      <c r="E194" s="62" t="s">
        <v>153</v>
      </c>
      <c r="F194" s="14" t="s">
        <v>154</v>
      </c>
      <c r="G194" s="14" t="s">
        <v>155</v>
      </c>
      <c r="H194" s="66" t="s">
        <v>623</v>
      </c>
      <c r="I194" s="15" t="s">
        <v>1</v>
      </c>
      <c r="J194" s="146">
        <v>10</v>
      </c>
      <c r="K194" s="147" t="s">
        <v>21</v>
      </c>
      <c r="L194" s="148">
        <f t="shared" si="6"/>
        <v>401.7857142857143</v>
      </c>
      <c r="M194" s="149">
        <f t="shared" si="7"/>
        <v>4017.8571428571427</v>
      </c>
      <c r="N194" s="149">
        <v>4500</v>
      </c>
      <c r="O194" s="10" t="s">
        <v>43</v>
      </c>
      <c r="P194" s="28" t="s">
        <v>584</v>
      </c>
      <c r="Q194" s="77" t="s">
        <v>585</v>
      </c>
      <c r="R194" s="162">
        <v>0</v>
      </c>
    </row>
    <row r="195" spans="1:18" ht="63" customHeight="1">
      <c r="A195" s="27" t="s">
        <v>699</v>
      </c>
      <c r="B195" s="60" t="s">
        <v>52</v>
      </c>
      <c r="C195" s="145" t="s">
        <v>50</v>
      </c>
      <c r="D195" s="145" t="s">
        <v>53</v>
      </c>
      <c r="E195" s="62" t="s">
        <v>156</v>
      </c>
      <c r="F195" s="14" t="s">
        <v>154</v>
      </c>
      <c r="G195" s="14" t="s">
        <v>157</v>
      </c>
      <c r="H195" s="66" t="s">
        <v>623</v>
      </c>
      <c r="I195" s="15" t="s">
        <v>1</v>
      </c>
      <c r="J195" s="146">
        <v>10</v>
      </c>
      <c r="K195" s="147" t="s">
        <v>21</v>
      </c>
      <c r="L195" s="148">
        <f t="shared" si="6"/>
        <v>758.9285714285713</v>
      </c>
      <c r="M195" s="149">
        <f t="shared" si="7"/>
        <v>7589.285714285714</v>
      </c>
      <c r="N195" s="149">
        <v>8500</v>
      </c>
      <c r="O195" s="10" t="s">
        <v>43</v>
      </c>
      <c r="P195" s="28" t="s">
        <v>584</v>
      </c>
      <c r="Q195" s="77" t="s">
        <v>585</v>
      </c>
      <c r="R195" s="162">
        <v>0</v>
      </c>
    </row>
    <row r="196" spans="1:18" ht="45.75" customHeight="1">
      <c r="A196" s="27" t="s">
        <v>519</v>
      </c>
      <c r="B196" s="60" t="s">
        <v>52</v>
      </c>
      <c r="C196" s="145" t="s">
        <v>50</v>
      </c>
      <c r="D196" s="145" t="s">
        <v>53</v>
      </c>
      <c r="E196" s="62" t="s">
        <v>156</v>
      </c>
      <c r="F196" s="12" t="s">
        <v>379</v>
      </c>
      <c r="G196" s="15" t="s">
        <v>358</v>
      </c>
      <c r="H196" s="15" t="s">
        <v>358</v>
      </c>
      <c r="I196" s="15" t="s">
        <v>1</v>
      </c>
      <c r="J196" s="146">
        <v>3</v>
      </c>
      <c r="K196" s="147" t="s">
        <v>21</v>
      </c>
      <c r="L196" s="148">
        <f t="shared" si="6"/>
        <v>3303.571428571428</v>
      </c>
      <c r="M196" s="149">
        <f t="shared" si="7"/>
        <v>9910.714285714284</v>
      </c>
      <c r="N196" s="149">
        <v>11100</v>
      </c>
      <c r="O196" s="10" t="s">
        <v>43</v>
      </c>
      <c r="P196" s="28" t="s">
        <v>584</v>
      </c>
      <c r="Q196" s="77" t="s">
        <v>585</v>
      </c>
      <c r="R196" s="162">
        <v>0</v>
      </c>
    </row>
    <row r="197" spans="1:18" ht="78" customHeight="1">
      <c r="A197" s="27" t="s">
        <v>520</v>
      </c>
      <c r="B197" s="60" t="s">
        <v>52</v>
      </c>
      <c r="C197" s="145" t="s">
        <v>50</v>
      </c>
      <c r="D197" s="145" t="s">
        <v>53</v>
      </c>
      <c r="E197" s="62" t="s">
        <v>228</v>
      </c>
      <c r="F197" s="14" t="s">
        <v>229</v>
      </c>
      <c r="G197" s="14" t="s">
        <v>230</v>
      </c>
      <c r="H197" s="66" t="s">
        <v>1266</v>
      </c>
      <c r="I197" s="15" t="s">
        <v>1</v>
      </c>
      <c r="J197" s="146">
        <v>2</v>
      </c>
      <c r="K197" s="147" t="s">
        <v>21</v>
      </c>
      <c r="L197" s="148">
        <f t="shared" si="6"/>
        <v>598.2142857142857</v>
      </c>
      <c r="M197" s="149">
        <f t="shared" si="7"/>
        <v>1196.4285714285713</v>
      </c>
      <c r="N197" s="149">
        <v>1340</v>
      </c>
      <c r="O197" s="10" t="s">
        <v>43</v>
      </c>
      <c r="P197" s="28" t="s">
        <v>584</v>
      </c>
      <c r="Q197" s="77" t="s">
        <v>585</v>
      </c>
      <c r="R197" s="162">
        <v>0</v>
      </c>
    </row>
    <row r="198" spans="1:18" ht="51" customHeight="1">
      <c r="A198" s="27" t="s">
        <v>521</v>
      </c>
      <c r="B198" s="60" t="s">
        <v>52</v>
      </c>
      <c r="C198" s="145" t="s">
        <v>50</v>
      </c>
      <c r="D198" s="145" t="s">
        <v>53</v>
      </c>
      <c r="E198" s="77" t="s">
        <v>106</v>
      </c>
      <c r="F198" s="12" t="s">
        <v>107</v>
      </c>
      <c r="G198" s="12" t="s">
        <v>108</v>
      </c>
      <c r="H198" s="15" t="s">
        <v>359</v>
      </c>
      <c r="I198" s="15" t="s">
        <v>1</v>
      </c>
      <c r="J198" s="146">
        <v>5</v>
      </c>
      <c r="K198" s="147" t="s">
        <v>21</v>
      </c>
      <c r="L198" s="148">
        <f t="shared" si="6"/>
        <v>464.2857142857142</v>
      </c>
      <c r="M198" s="149">
        <f t="shared" si="7"/>
        <v>2321.428571428571</v>
      </c>
      <c r="N198" s="149">
        <v>2600</v>
      </c>
      <c r="O198" s="10" t="s">
        <v>43</v>
      </c>
      <c r="P198" s="28" t="s">
        <v>584</v>
      </c>
      <c r="Q198" s="77" t="s">
        <v>585</v>
      </c>
      <c r="R198" s="162">
        <v>0</v>
      </c>
    </row>
    <row r="199" spans="1:18" ht="59.25" customHeight="1">
      <c r="A199" s="27" t="s">
        <v>522</v>
      </c>
      <c r="B199" s="60" t="s">
        <v>52</v>
      </c>
      <c r="C199" s="145" t="s">
        <v>50</v>
      </c>
      <c r="D199" s="145" t="s">
        <v>53</v>
      </c>
      <c r="E199" s="62" t="s">
        <v>165</v>
      </c>
      <c r="F199" s="14" t="s">
        <v>380</v>
      </c>
      <c r="G199" s="14" t="s">
        <v>166</v>
      </c>
      <c r="H199" s="15" t="s">
        <v>360</v>
      </c>
      <c r="I199" s="15" t="s">
        <v>1</v>
      </c>
      <c r="J199" s="146">
        <v>200</v>
      </c>
      <c r="K199" s="147" t="s">
        <v>21</v>
      </c>
      <c r="L199" s="148">
        <f t="shared" si="6"/>
        <v>53.57142857142857</v>
      </c>
      <c r="M199" s="149">
        <f t="shared" si="7"/>
        <v>10714.285714285714</v>
      </c>
      <c r="N199" s="149">
        <v>12000</v>
      </c>
      <c r="O199" s="10" t="s">
        <v>43</v>
      </c>
      <c r="P199" s="28" t="s">
        <v>584</v>
      </c>
      <c r="Q199" s="77" t="s">
        <v>585</v>
      </c>
      <c r="R199" s="162">
        <v>0</v>
      </c>
    </row>
    <row r="200" spans="1:18" ht="60" customHeight="1">
      <c r="A200" s="27" t="s">
        <v>523</v>
      </c>
      <c r="B200" s="60" t="s">
        <v>52</v>
      </c>
      <c r="C200" s="145" t="s">
        <v>50</v>
      </c>
      <c r="D200" s="145" t="s">
        <v>53</v>
      </c>
      <c r="E200" s="62" t="s">
        <v>163</v>
      </c>
      <c r="F200" s="14" t="s">
        <v>159</v>
      </c>
      <c r="G200" s="14" t="s">
        <v>164</v>
      </c>
      <c r="H200" s="15" t="s">
        <v>361</v>
      </c>
      <c r="I200" s="15" t="s">
        <v>1</v>
      </c>
      <c r="J200" s="146">
        <v>100</v>
      </c>
      <c r="K200" s="147" t="s">
        <v>21</v>
      </c>
      <c r="L200" s="148">
        <f t="shared" si="6"/>
        <v>303.57142857142856</v>
      </c>
      <c r="M200" s="149">
        <f t="shared" si="7"/>
        <v>30357.142857142855</v>
      </c>
      <c r="N200" s="149">
        <v>34000</v>
      </c>
      <c r="O200" s="10" t="s">
        <v>43</v>
      </c>
      <c r="P200" s="28" t="s">
        <v>584</v>
      </c>
      <c r="Q200" s="77" t="s">
        <v>585</v>
      </c>
      <c r="R200" s="162">
        <v>0</v>
      </c>
    </row>
    <row r="201" spans="1:18" ht="42" customHeight="1">
      <c r="A201" s="27" t="s">
        <v>524</v>
      </c>
      <c r="B201" s="60" t="s">
        <v>52</v>
      </c>
      <c r="C201" s="145" t="s">
        <v>50</v>
      </c>
      <c r="D201" s="145" t="s">
        <v>53</v>
      </c>
      <c r="E201" s="62" t="s">
        <v>158</v>
      </c>
      <c r="F201" s="14" t="s">
        <v>159</v>
      </c>
      <c r="G201" s="14" t="s">
        <v>160</v>
      </c>
      <c r="H201" s="15" t="s">
        <v>362</v>
      </c>
      <c r="I201" s="15" t="s">
        <v>1</v>
      </c>
      <c r="J201" s="146">
        <v>50</v>
      </c>
      <c r="K201" s="147" t="s">
        <v>21</v>
      </c>
      <c r="L201" s="148">
        <f t="shared" si="6"/>
        <v>1607.142857142857</v>
      </c>
      <c r="M201" s="149">
        <f t="shared" si="7"/>
        <v>80357.14285714286</v>
      </c>
      <c r="N201" s="149">
        <v>90000</v>
      </c>
      <c r="O201" s="10" t="s">
        <v>43</v>
      </c>
      <c r="P201" s="28" t="s">
        <v>584</v>
      </c>
      <c r="Q201" s="77" t="s">
        <v>585</v>
      </c>
      <c r="R201" s="162">
        <v>0</v>
      </c>
    </row>
    <row r="202" spans="1:18" ht="42" customHeight="1">
      <c r="A202" s="27" t="s">
        <v>525</v>
      </c>
      <c r="B202" s="60" t="s">
        <v>52</v>
      </c>
      <c r="C202" s="145" t="s">
        <v>50</v>
      </c>
      <c r="D202" s="145" t="s">
        <v>53</v>
      </c>
      <c r="E202" s="62" t="s">
        <v>161</v>
      </c>
      <c r="F202" s="14" t="s">
        <v>159</v>
      </c>
      <c r="G202" s="14" t="s">
        <v>162</v>
      </c>
      <c r="H202" s="15" t="s">
        <v>363</v>
      </c>
      <c r="I202" s="15" t="s">
        <v>1</v>
      </c>
      <c r="J202" s="146">
        <v>1282</v>
      </c>
      <c r="K202" s="147" t="s">
        <v>21</v>
      </c>
      <c r="L202" s="148">
        <f t="shared" si="6"/>
        <v>803.5714285714286</v>
      </c>
      <c r="M202" s="149">
        <f t="shared" si="7"/>
        <v>1030178.5714285714</v>
      </c>
      <c r="N202" s="149">
        <v>1153800</v>
      </c>
      <c r="O202" s="10" t="s">
        <v>43</v>
      </c>
      <c r="P202" s="28" t="s">
        <v>584</v>
      </c>
      <c r="Q202" s="77" t="s">
        <v>585</v>
      </c>
      <c r="R202" s="162">
        <v>0</v>
      </c>
    </row>
    <row r="203" spans="1:18" ht="36" customHeight="1">
      <c r="A203" s="27" t="s">
        <v>526</v>
      </c>
      <c r="B203" s="60" t="s">
        <v>52</v>
      </c>
      <c r="C203" s="145" t="s">
        <v>50</v>
      </c>
      <c r="D203" s="145" t="s">
        <v>53</v>
      </c>
      <c r="E203" s="62" t="s">
        <v>109</v>
      </c>
      <c r="F203" s="14" t="s">
        <v>110</v>
      </c>
      <c r="G203" s="14" t="s">
        <v>111</v>
      </c>
      <c r="H203" s="66" t="s">
        <v>374</v>
      </c>
      <c r="I203" s="15" t="s">
        <v>1</v>
      </c>
      <c r="J203" s="146">
        <v>100</v>
      </c>
      <c r="K203" s="147" t="s">
        <v>21</v>
      </c>
      <c r="L203" s="148">
        <f t="shared" si="6"/>
        <v>35.71428571428571</v>
      </c>
      <c r="M203" s="149">
        <f t="shared" si="7"/>
        <v>3571.428571428571</v>
      </c>
      <c r="N203" s="149">
        <v>4000</v>
      </c>
      <c r="O203" s="10" t="s">
        <v>43</v>
      </c>
      <c r="P203" s="28" t="s">
        <v>584</v>
      </c>
      <c r="Q203" s="77" t="s">
        <v>585</v>
      </c>
      <c r="R203" s="162">
        <v>0</v>
      </c>
    </row>
    <row r="204" spans="1:18" ht="44.25" customHeight="1">
      <c r="A204" s="27" t="s">
        <v>527</v>
      </c>
      <c r="B204" s="60" t="s">
        <v>52</v>
      </c>
      <c r="C204" s="145" t="s">
        <v>50</v>
      </c>
      <c r="D204" s="145" t="s">
        <v>53</v>
      </c>
      <c r="E204" s="62" t="s">
        <v>397</v>
      </c>
      <c r="F204" s="14" t="s">
        <v>398</v>
      </c>
      <c r="G204" s="14" t="s">
        <v>399</v>
      </c>
      <c r="H204" s="66" t="s">
        <v>1267</v>
      </c>
      <c r="I204" s="15" t="s">
        <v>1</v>
      </c>
      <c r="J204" s="146">
        <v>32</v>
      </c>
      <c r="K204" s="147" t="s">
        <v>21</v>
      </c>
      <c r="L204" s="148">
        <f t="shared" si="6"/>
        <v>53.57142857142857</v>
      </c>
      <c r="M204" s="149">
        <f t="shared" si="7"/>
        <v>1714.2857142857142</v>
      </c>
      <c r="N204" s="149">
        <v>1920</v>
      </c>
      <c r="O204" s="10" t="s">
        <v>43</v>
      </c>
      <c r="P204" s="28" t="s">
        <v>584</v>
      </c>
      <c r="Q204" s="77" t="s">
        <v>585</v>
      </c>
      <c r="R204" s="162">
        <v>0</v>
      </c>
    </row>
    <row r="205" spans="1:18" ht="61.5" customHeight="1">
      <c r="A205" s="27" t="s">
        <v>528</v>
      </c>
      <c r="B205" s="60" t="s">
        <v>52</v>
      </c>
      <c r="C205" s="145" t="s">
        <v>50</v>
      </c>
      <c r="D205" s="145" t="s">
        <v>53</v>
      </c>
      <c r="E205" s="62" t="s">
        <v>103</v>
      </c>
      <c r="F205" s="14" t="s">
        <v>104</v>
      </c>
      <c r="G205" s="14" t="s">
        <v>105</v>
      </c>
      <c r="H205" s="66" t="s">
        <v>364</v>
      </c>
      <c r="I205" s="15" t="s">
        <v>1</v>
      </c>
      <c r="J205" s="146">
        <v>25</v>
      </c>
      <c r="K205" s="147" t="s">
        <v>21</v>
      </c>
      <c r="L205" s="148">
        <f t="shared" si="6"/>
        <v>285.71428571428567</v>
      </c>
      <c r="M205" s="149">
        <f t="shared" si="7"/>
        <v>7142.857142857142</v>
      </c>
      <c r="N205" s="149">
        <v>8000</v>
      </c>
      <c r="O205" s="10" t="s">
        <v>43</v>
      </c>
      <c r="P205" s="28" t="s">
        <v>584</v>
      </c>
      <c r="Q205" s="77" t="s">
        <v>585</v>
      </c>
      <c r="R205" s="162">
        <v>0</v>
      </c>
    </row>
    <row r="206" spans="1:18" ht="39.75" customHeight="1">
      <c r="A206" s="27" t="s">
        <v>529</v>
      </c>
      <c r="B206" s="60" t="s">
        <v>52</v>
      </c>
      <c r="C206" s="145" t="s">
        <v>50</v>
      </c>
      <c r="D206" s="145" t="s">
        <v>53</v>
      </c>
      <c r="E206" s="62" t="s">
        <v>167</v>
      </c>
      <c r="F206" s="14" t="s">
        <v>168</v>
      </c>
      <c r="G206" s="14" t="s">
        <v>169</v>
      </c>
      <c r="H206" s="66" t="s">
        <v>365</v>
      </c>
      <c r="I206" s="15" t="s">
        <v>1</v>
      </c>
      <c r="J206" s="146">
        <v>120</v>
      </c>
      <c r="K206" s="147" t="s">
        <v>22</v>
      </c>
      <c r="L206" s="148">
        <f t="shared" si="6"/>
        <v>160.7142857142857</v>
      </c>
      <c r="M206" s="149">
        <f t="shared" si="7"/>
        <v>19285.714285714283</v>
      </c>
      <c r="N206" s="149">
        <v>21600</v>
      </c>
      <c r="O206" s="10" t="s">
        <v>43</v>
      </c>
      <c r="P206" s="28" t="s">
        <v>584</v>
      </c>
      <c r="Q206" s="77" t="s">
        <v>585</v>
      </c>
      <c r="R206" s="162">
        <v>0</v>
      </c>
    </row>
    <row r="207" spans="1:18" ht="64.5" customHeight="1">
      <c r="A207" s="27" t="s">
        <v>530</v>
      </c>
      <c r="B207" s="60" t="s">
        <v>52</v>
      </c>
      <c r="C207" s="145" t="s">
        <v>50</v>
      </c>
      <c r="D207" s="145" t="s">
        <v>53</v>
      </c>
      <c r="E207" s="62" t="s">
        <v>400</v>
      </c>
      <c r="F207" s="14" t="s">
        <v>401</v>
      </c>
      <c r="G207" s="14" t="s">
        <v>402</v>
      </c>
      <c r="H207" s="15" t="s">
        <v>366</v>
      </c>
      <c r="I207" s="15" t="s">
        <v>1</v>
      </c>
      <c r="J207" s="146">
        <v>8</v>
      </c>
      <c r="K207" s="147" t="s">
        <v>23</v>
      </c>
      <c r="L207" s="148">
        <f t="shared" si="6"/>
        <v>2232.142857142857</v>
      </c>
      <c r="M207" s="149">
        <f t="shared" si="7"/>
        <v>17857.142857142855</v>
      </c>
      <c r="N207" s="149">
        <v>20000</v>
      </c>
      <c r="O207" s="10" t="s">
        <v>43</v>
      </c>
      <c r="P207" s="28" t="s">
        <v>584</v>
      </c>
      <c r="Q207" s="77" t="s">
        <v>585</v>
      </c>
      <c r="R207" s="162">
        <v>0</v>
      </c>
    </row>
    <row r="208" spans="1:18" ht="45" customHeight="1">
      <c r="A208" s="27" t="s">
        <v>531</v>
      </c>
      <c r="B208" s="60" t="s">
        <v>52</v>
      </c>
      <c r="C208" s="145" t="s">
        <v>50</v>
      </c>
      <c r="D208" s="145" t="s">
        <v>53</v>
      </c>
      <c r="E208" s="62" t="s">
        <v>177</v>
      </c>
      <c r="F208" s="14" t="s">
        <v>178</v>
      </c>
      <c r="G208" s="14" t="s">
        <v>376</v>
      </c>
      <c r="H208" s="15" t="s">
        <v>375</v>
      </c>
      <c r="I208" s="15" t="s">
        <v>1</v>
      </c>
      <c r="J208" s="146">
        <v>10</v>
      </c>
      <c r="K208" s="147" t="s">
        <v>21</v>
      </c>
      <c r="L208" s="148">
        <f t="shared" si="6"/>
        <v>160.7142857142857</v>
      </c>
      <c r="M208" s="149">
        <f t="shared" si="7"/>
        <v>1607.1428571428569</v>
      </c>
      <c r="N208" s="149">
        <v>1800</v>
      </c>
      <c r="O208" s="10" t="s">
        <v>43</v>
      </c>
      <c r="P208" s="28" t="s">
        <v>584</v>
      </c>
      <c r="Q208" s="77" t="s">
        <v>585</v>
      </c>
      <c r="R208" s="162">
        <v>0</v>
      </c>
    </row>
    <row r="209" spans="1:18" ht="53.25" customHeight="1">
      <c r="A209" s="27" t="s">
        <v>532</v>
      </c>
      <c r="B209" s="60" t="s">
        <v>52</v>
      </c>
      <c r="C209" s="145" t="s">
        <v>50</v>
      </c>
      <c r="D209" s="145" t="s">
        <v>53</v>
      </c>
      <c r="E209" s="62" t="s">
        <v>177</v>
      </c>
      <c r="F209" s="14" t="s">
        <v>178</v>
      </c>
      <c r="G209" s="14" t="s">
        <v>377</v>
      </c>
      <c r="H209" s="15" t="s">
        <v>1268</v>
      </c>
      <c r="I209" s="15" t="s">
        <v>1</v>
      </c>
      <c r="J209" s="146">
        <v>10</v>
      </c>
      <c r="K209" s="147" t="s">
        <v>21</v>
      </c>
      <c r="L209" s="148">
        <f t="shared" si="6"/>
        <v>13.392857142857142</v>
      </c>
      <c r="M209" s="149">
        <f t="shared" si="7"/>
        <v>133.92857142857142</v>
      </c>
      <c r="N209" s="149">
        <v>150</v>
      </c>
      <c r="O209" s="10" t="s">
        <v>43</v>
      </c>
      <c r="P209" s="28" t="s">
        <v>584</v>
      </c>
      <c r="Q209" s="77" t="s">
        <v>585</v>
      </c>
      <c r="R209" s="162">
        <v>0</v>
      </c>
    </row>
    <row r="210" spans="1:18" ht="48" customHeight="1">
      <c r="A210" s="27" t="s">
        <v>533</v>
      </c>
      <c r="B210" s="60" t="s">
        <v>52</v>
      </c>
      <c r="C210" s="145" t="s">
        <v>50</v>
      </c>
      <c r="D210" s="145" t="s">
        <v>53</v>
      </c>
      <c r="E210" s="62" t="s">
        <v>179</v>
      </c>
      <c r="F210" s="14" t="s">
        <v>180</v>
      </c>
      <c r="G210" s="14" t="s">
        <v>181</v>
      </c>
      <c r="H210" s="15" t="s">
        <v>367</v>
      </c>
      <c r="I210" s="15" t="s">
        <v>1</v>
      </c>
      <c r="J210" s="146">
        <v>50</v>
      </c>
      <c r="K210" s="147" t="s">
        <v>21</v>
      </c>
      <c r="L210" s="148">
        <f t="shared" si="6"/>
        <v>321.4285714285714</v>
      </c>
      <c r="M210" s="149">
        <f t="shared" si="7"/>
        <v>16071.42857142857</v>
      </c>
      <c r="N210" s="149">
        <v>18000</v>
      </c>
      <c r="O210" s="10" t="s">
        <v>43</v>
      </c>
      <c r="P210" s="28" t="s">
        <v>584</v>
      </c>
      <c r="Q210" s="77" t="s">
        <v>585</v>
      </c>
      <c r="R210" s="162">
        <v>0</v>
      </c>
    </row>
    <row r="211" spans="1:18" ht="57.75" customHeight="1">
      <c r="A211" s="27" t="s">
        <v>534</v>
      </c>
      <c r="B211" s="60" t="s">
        <v>52</v>
      </c>
      <c r="C211" s="145" t="s">
        <v>50</v>
      </c>
      <c r="D211" s="145" t="s">
        <v>53</v>
      </c>
      <c r="E211" s="62" t="s">
        <v>175</v>
      </c>
      <c r="F211" s="14" t="s">
        <v>176</v>
      </c>
      <c r="G211" s="14" t="s">
        <v>176</v>
      </c>
      <c r="H211" s="66" t="s">
        <v>368</v>
      </c>
      <c r="I211" s="15" t="s">
        <v>1</v>
      </c>
      <c r="J211" s="146">
        <v>30</v>
      </c>
      <c r="K211" s="147" t="s">
        <v>21</v>
      </c>
      <c r="L211" s="148">
        <f>M211/J211</f>
        <v>178.57142857142856</v>
      </c>
      <c r="M211" s="149">
        <f t="shared" si="7"/>
        <v>5357.142857142857</v>
      </c>
      <c r="N211" s="149">
        <v>6000</v>
      </c>
      <c r="O211" s="10" t="s">
        <v>43</v>
      </c>
      <c r="P211" s="28" t="s">
        <v>584</v>
      </c>
      <c r="Q211" s="77" t="s">
        <v>585</v>
      </c>
      <c r="R211" s="162">
        <v>0</v>
      </c>
    </row>
    <row r="212" spans="1:18" ht="56.25" customHeight="1">
      <c r="A212" s="27" t="s">
        <v>535</v>
      </c>
      <c r="B212" s="60" t="s">
        <v>52</v>
      </c>
      <c r="C212" s="145" t="s">
        <v>50</v>
      </c>
      <c r="D212" s="145" t="s">
        <v>53</v>
      </c>
      <c r="E212" s="62" t="s">
        <v>170</v>
      </c>
      <c r="F212" s="14" t="s">
        <v>171</v>
      </c>
      <c r="G212" s="14" t="s">
        <v>172</v>
      </c>
      <c r="H212" s="66" t="s">
        <v>369</v>
      </c>
      <c r="I212" s="15" t="s">
        <v>1</v>
      </c>
      <c r="J212" s="152">
        <v>20</v>
      </c>
      <c r="K212" s="147" t="s">
        <v>21</v>
      </c>
      <c r="L212" s="148">
        <f t="shared" si="6"/>
        <v>98.2142857142857</v>
      </c>
      <c r="M212" s="149">
        <f t="shared" si="7"/>
        <v>1964.285714285714</v>
      </c>
      <c r="N212" s="149">
        <v>2200</v>
      </c>
      <c r="O212" s="10" t="s">
        <v>43</v>
      </c>
      <c r="P212" s="28" t="s">
        <v>584</v>
      </c>
      <c r="Q212" s="77" t="s">
        <v>585</v>
      </c>
      <c r="R212" s="162">
        <v>0</v>
      </c>
    </row>
    <row r="213" spans="1:18" ht="46.5" customHeight="1">
      <c r="A213" s="27" t="s">
        <v>536</v>
      </c>
      <c r="B213" s="60" t="s">
        <v>52</v>
      </c>
      <c r="C213" s="145" t="s">
        <v>50</v>
      </c>
      <c r="D213" s="145" t="s">
        <v>53</v>
      </c>
      <c r="E213" s="62" t="s">
        <v>173</v>
      </c>
      <c r="F213" s="14" t="s">
        <v>378</v>
      </c>
      <c r="G213" s="14" t="s">
        <v>174</v>
      </c>
      <c r="H213" s="66" t="s">
        <v>1269</v>
      </c>
      <c r="I213" s="15" t="s">
        <v>1</v>
      </c>
      <c r="J213" s="153">
        <v>30</v>
      </c>
      <c r="K213" s="147" t="s">
        <v>21</v>
      </c>
      <c r="L213" s="148">
        <f aca="true" t="shared" si="8" ref="L213:L219">M213/J213</f>
        <v>1964.285714285714</v>
      </c>
      <c r="M213" s="149">
        <f aca="true" t="shared" si="9" ref="M213:M258">N213/1.12</f>
        <v>58928.57142857142</v>
      </c>
      <c r="N213" s="149">
        <v>66000</v>
      </c>
      <c r="O213" s="10" t="s">
        <v>43</v>
      </c>
      <c r="P213" s="28" t="s">
        <v>584</v>
      </c>
      <c r="Q213" s="77" t="s">
        <v>585</v>
      </c>
      <c r="R213" s="162">
        <v>0</v>
      </c>
    </row>
    <row r="214" spans="1:18" ht="46.5" customHeight="1">
      <c r="A214" s="27" t="s">
        <v>537</v>
      </c>
      <c r="B214" s="60" t="s">
        <v>52</v>
      </c>
      <c r="C214" s="145" t="s">
        <v>50</v>
      </c>
      <c r="D214" s="145" t="s">
        <v>53</v>
      </c>
      <c r="E214" s="62" t="s">
        <v>207</v>
      </c>
      <c r="F214" s="14" t="s">
        <v>208</v>
      </c>
      <c r="G214" s="14" t="s">
        <v>209</v>
      </c>
      <c r="H214" s="66" t="s">
        <v>381</v>
      </c>
      <c r="I214" s="15" t="s">
        <v>1</v>
      </c>
      <c r="J214" s="153">
        <v>15</v>
      </c>
      <c r="K214" s="147" t="s">
        <v>21</v>
      </c>
      <c r="L214" s="148">
        <f t="shared" si="8"/>
        <v>321.4285714285714</v>
      </c>
      <c r="M214" s="149">
        <f t="shared" si="9"/>
        <v>4821.428571428571</v>
      </c>
      <c r="N214" s="149">
        <v>5400</v>
      </c>
      <c r="O214" s="10" t="s">
        <v>43</v>
      </c>
      <c r="P214" s="28" t="s">
        <v>584</v>
      </c>
      <c r="Q214" s="77" t="s">
        <v>585</v>
      </c>
      <c r="R214" s="162">
        <v>0</v>
      </c>
    </row>
    <row r="215" spans="1:18" ht="59.25" customHeight="1">
      <c r="A215" s="27" t="s">
        <v>817</v>
      </c>
      <c r="B215" s="60" t="s">
        <v>52</v>
      </c>
      <c r="C215" s="145" t="s">
        <v>50</v>
      </c>
      <c r="D215" s="145" t="s">
        <v>53</v>
      </c>
      <c r="E215" s="62" t="s">
        <v>886</v>
      </c>
      <c r="F215" s="12" t="s">
        <v>329</v>
      </c>
      <c r="G215" s="15" t="s">
        <v>370</v>
      </c>
      <c r="H215" s="15" t="s">
        <v>370</v>
      </c>
      <c r="I215" s="15" t="s">
        <v>1</v>
      </c>
      <c r="J215" s="153">
        <v>30</v>
      </c>
      <c r="K215" s="147" t="s">
        <v>21</v>
      </c>
      <c r="L215" s="148">
        <f t="shared" si="8"/>
        <v>107.14285714285712</v>
      </c>
      <c r="M215" s="13">
        <f t="shared" si="9"/>
        <v>3214.2857142857138</v>
      </c>
      <c r="N215" s="13">
        <v>3600</v>
      </c>
      <c r="O215" s="10" t="s">
        <v>43</v>
      </c>
      <c r="P215" s="28" t="s">
        <v>584</v>
      </c>
      <c r="Q215" s="77" t="s">
        <v>585</v>
      </c>
      <c r="R215" s="162">
        <v>0</v>
      </c>
    </row>
    <row r="216" spans="1:18" ht="55.5" customHeight="1">
      <c r="A216" s="27" t="s">
        <v>818</v>
      </c>
      <c r="B216" s="60" t="s">
        <v>52</v>
      </c>
      <c r="C216" s="145" t="s">
        <v>50</v>
      </c>
      <c r="D216" s="145" t="s">
        <v>53</v>
      </c>
      <c r="E216" s="62" t="s">
        <v>182</v>
      </c>
      <c r="F216" s="14" t="s">
        <v>183</v>
      </c>
      <c r="G216" s="14" t="s">
        <v>184</v>
      </c>
      <c r="H216" s="15" t="s">
        <v>371</v>
      </c>
      <c r="I216" s="15" t="s">
        <v>1</v>
      </c>
      <c r="J216" s="153">
        <v>15</v>
      </c>
      <c r="K216" s="147" t="s">
        <v>21</v>
      </c>
      <c r="L216" s="148">
        <f t="shared" si="8"/>
        <v>312.5</v>
      </c>
      <c r="M216" s="13">
        <f t="shared" si="9"/>
        <v>4687.5</v>
      </c>
      <c r="N216" s="13">
        <v>5250</v>
      </c>
      <c r="O216" s="10" t="s">
        <v>43</v>
      </c>
      <c r="P216" s="28" t="s">
        <v>584</v>
      </c>
      <c r="Q216" s="77" t="s">
        <v>585</v>
      </c>
      <c r="R216" s="162">
        <v>0</v>
      </c>
    </row>
    <row r="217" spans="1:18" ht="60" customHeight="1">
      <c r="A217" s="27" t="s">
        <v>819</v>
      </c>
      <c r="B217" s="60" t="s">
        <v>52</v>
      </c>
      <c r="C217" s="145" t="s">
        <v>50</v>
      </c>
      <c r="D217" s="145" t="s">
        <v>53</v>
      </c>
      <c r="E217" s="62" t="s">
        <v>185</v>
      </c>
      <c r="F217" s="14" t="s">
        <v>183</v>
      </c>
      <c r="G217" s="14" t="s">
        <v>186</v>
      </c>
      <c r="H217" s="66" t="s">
        <v>372</v>
      </c>
      <c r="I217" s="15" t="s">
        <v>1</v>
      </c>
      <c r="J217" s="153">
        <v>5</v>
      </c>
      <c r="K217" s="147" t="s">
        <v>21</v>
      </c>
      <c r="L217" s="148">
        <f t="shared" si="8"/>
        <v>142.85714285714283</v>
      </c>
      <c r="M217" s="13">
        <f t="shared" si="9"/>
        <v>714.2857142857142</v>
      </c>
      <c r="N217" s="13">
        <v>800</v>
      </c>
      <c r="O217" s="10" t="s">
        <v>43</v>
      </c>
      <c r="P217" s="28" t="s">
        <v>584</v>
      </c>
      <c r="Q217" s="77" t="s">
        <v>585</v>
      </c>
      <c r="R217" s="162">
        <v>0</v>
      </c>
    </row>
    <row r="218" spans="1:18" ht="76.5">
      <c r="A218" s="27" t="s">
        <v>820</v>
      </c>
      <c r="B218" s="60" t="s">
        <v>52</v>
      </c>
      <c r="C218" s="145" t="s">
        <v>50</v>
      </c>
      <c r="D218" s="145" t="s">
        <v>53</v>
      </c>
      <c r="E218" s="62" t="s">
        <v>187</v>
      </c>
      <c r="F218" s="14" t="s">
        <v>188</v>
      </c>
      <c r="G218" s="14" t="s">
        <v>189</v>
      </c>
      <c r="H218" s="15" t="s">
        <v>373</v>
      </c>
      <c r="I218" s="15" t="s">
        <v>1</v>
      </c>
      <c r="J218" s="153">
        <v>3</v>
      </c>
      <c r="K218" s="147" t="s">
        <v>21</v>
      </c>
      <c r="L218" s="148">
        <f t="shared" si="8"/>
        <v>491.0714285714285</v>
      </c>
      <c r="M218" s="149">
        <f t="shared" si="9"/>
        <v>1473.2142857142856</v>
      </c>
      <c r="N218" s="149">
        <v>1650</v>
      </c>
      <c r="O218" s="10" t="s">
        <v>43</v>
      </c>
      <c r="P218" s="28" t="s">
        <v>584</v>
      </c>
      <c r="Q218" s="77" t="s">
        <v>585</v>
      </c>
      <c r="R218" s="162">
        <v>0</v>
      </c>
    </row>
    <row r="219" spans="1:18" ht="87" customHeight="1">
      <c r="A219" s="27" t="s">
        <v>821</v>
      </c>
      <c r="B219" s="60" t="s">
        <v>52</v>
      </c>
      <c r="C219" s="145" t="s">
        <v>50</v>
      </c>
      <c r="D219" s="145" t="s">
        <v>53</v>
      </c>
      <c r="E219" s="62" t="s">
        <v>403</v>
      </c>
      <c r="F219" s="14" t="s">
        <v>404</v>
      </c>
      <c r="G219" s="14" t="s">
        <v>405</v>
      </c>
      <c r="H219" s="12" t="s">
        <v>298</v>
      </c>
      <c r="I219" s="15" t="s">
        <v>1</v>
      </c>
      <c r="J219" s="10">
        <v>450</v>
      </c>
      <c r="K219" s="10" t="s">
        <v>308</v>
      </c>
      <c r="L219" s="72">
        <f t="shared" si="8"/>
        <v>714.2857142857142</v>
      </c>
      <c r="M219" s="72">
        <f t="shared" si="9"/>
        <v>321428.5714285714</v>
      </c>
      <c r="N219" s="112">
        <v>360000</v>
      </c>
      <c r="O219" s="28" t="s">
        <v>43</v>
      </c>
      <c r="P219" s="28" t="s">
        <v>584</v>
      </c>
      <c r="Q219" s="77" t="s">
        <v>585</v>
      </c>
      <c r="R219" s="209">
        <v>0</v>
      </c>
    </row>
    <row r="220" spans="1:18" ht="84" customHeight="1">
      <c r="A220" s="27" t="s">
        <v>822</v>
      </c>
      <c r="B220" s="60" t="s">
        <v>52</v>
      </c>
      <c r="C220" s="145" t="s">
        <v>50</v>
      </c>
      <c r="D220" s="145" t="s">
        <v>53</v>
      </c>
      <c r="E220" s="62" t="s">
        <v>403</v>
      </c>
      <c r="F220" s="14" t="s">
        <v>404</v>
      </c>
      <c r="G220" s="14" t="s">
        <v>405</v>
      </c>
      <c r="H220" s="12" t="s">
        <v>406</v>
      </c>
      <c r="I220" s="15" t="s">
        <v>1</v>
      </c>
      <c r="J220" s="10">
        <v>500</v>
      </c>
      <c r="K220" s="10" t="s">
        <v>40</v>
      </c>
      <c r="L220" s="72">
        <f aca="true" t="shared" si="10" ref="L220:L271">M220/J220</f>
        <v>312.49999999999994</v>
      </c>
      <c r="M220" s="112">
        <f t="shared" si="9"/>
        <v>156249.99999999997</v>
      </c>
      <c r="N220" s="112">
        <v>175000</v>
      </c>
      <c r="O220" s="28" t="s">
        <v>43</v>
      </c>
      <c r="P220" s="28" t="s">
        <v>584</v>
      </c>
      <c r="Q220" s="77" t="s">
        <v>585</v>
      </c>
      <c r="R220" s="209">
        <v>0</v>
      </c>
    </row>
    <row r="221" spans="1:18" ht="67.5" customHeight="1">
      <c r="A221" s="27" t="s">
        <v>823</v>
      </c>
      <c r="B221" s="60" t="s">
        <v>52</v>
      </c>
      <c r="C221" s="145" t="s">
        <v>50</v>
      </c>
      <c r="D221" s="145" t="s">
        <v>53</v>
      </c>
      <c r="E221" s="62" t="s">
        <v>407</v>
      </c>
      <c r="F221" s="14" t="s">
        <v>408</v>
      </c>
      <c r="G221" s="14" t="s">
        <v>299</v>
      </c>
      <c r="H221" s="14" t="s">
        <v>299</v>
      </c>
      <c r="I221" s="15" t="s">
        <v>1</v>
      </c>
      <c r="J221" s="10">
        <v>50</v>
      </c>
      <c r="K221" s="10" t="s">
        <v>308</v>
      </c>
      <c r="L221" s="72">
        <f t="shared" si="10"/>
        <v>1071.4285714285713</v>
      </c>
      <c r="M221" s="72">
        <f t="shared" si="9"/>
        <v>53571.428571428565</v>
      </c>
      <c r="N221" s="112">
        <v>60000</v>
      </c>
      <c r="O221" s="10" t="s">
        <v>43</v>
      </c>
      <c r="P221" s="28" t="s">
        <v>584</v>
      </c>
      <c r="Q221" s="77" t="s">
        <v>585</v>
      </c>
      <c r="R221" s="209">
        <v>0</v>
      </c>
    </row>
    <row r="222" spans="1:18" ht="90" customHeight="1">
      <c r="A222" s="27" t="s">
        <v>538</v>
      </c>
      <c r="B222" s="60" t="s">
        <v>52</v>
      </c>
      <c r="C222" s="145" t="s">
        <v>50</v>
      </c>
      <c r="D222" s="145" t="s">
        <v>53</v>
      </c>
      <c r="E222" s="77" t="s">
        <v>409</v>
      </c>
      <c r="F222" s="12" t="s">
        <v>39</v>
      </c>
      <c r="G222" s="82" t="s">
        <v>410</v>
      </c>
      <c r="H222" s="70" t="s">
        <v>300</v>
      </c>
      <c r="I222" s="15" t="s">
        <v>1</v>
      </c>
      <c r="J222" s="10">
        <v>120</v>
      </c>
      <c r="K222" s="10" t="s">
        <v>41</v>
      </c>
      <c r="L222" s="72">
        <f t="shared" si="10"/>
        <v>267.85714285714283</v>
      </c>
      <c r="M222" s="65">
        <f t="shared" si="9"/>
        <v>32142.85714285714</v>
      </c>
      <c r="N222" s="112">
        <v>36000</v>
      </c>
      <c r="O222" s="10" t="s">
        <v>43</v>
      </c>
      <c r="P222" s="28" t="s">
        <v>584</v>
      </c>
      <c r="Q222" s="77" t="s">
        <v>585</v>
      </c>
      <c r="R222" s="209">
        <v>0</v>
      </c>
    </row>
    <row r="223" spans="1:18" ht="90" customHeight="1">
      <c r="A223" s="27" t="s">
        <v>539</v>
      </c>
      <c r="B223" s="60" t="s">
        <v>52</v>
      </c>
      <c r="C223" s="145" t="s">
        <v>50</v>
      </c>
      <c r="D223" s="145" t="s">
        <v>53</v>
      </c>
      <c r="E223" s="62" t="s">
        <v>190</v>
      </c>
      <c r="F223" s="14" t="s">
        <v>28</v>
      </c>
      <c r="G223" s="14" t="s">
        <v>191</v>
      </c>
      <c r="H223" s="12" t="s">
        <v>55</v>
      </c>
      <c r="I223" s="15" t="s">
        <v>1</v>
      </c>
      <c r="J223" s="10">
        <v>127</v>
      </c>
      <c r="K223" s="10" t="s">
        <v>29</v>
      </c>
      <c r="L223" s="72">
        <f t="shared" si="10"/>
        <v>223.2142857142857</v>
      </c>
      <c r="M223" s="65">
        <f t="shared" si="9"/>
        <v>28348.214285714283</v>
      </c>
      <c r="N223" s="112">
        <v>31750</v>
      </c>
      <c r="O223" s="10" t="s">
        <v>43</v>
      </c>
      <c r="P223" s="28" t="s">
        <v>584</v>
      </c>
      <c r="Q223" s="77" t="s">
        <v>585</v>
      </c>
      <c r="R223" s="209">
        <v>0</v>
      </c>
    </row>
    <row r="224" spans="1:18" ht="90" customHeight="1">
      <c r="A224" s="27" t="s">
        <v>700</v>
      </c>
      <c r="B224" s="60" t="s">
        <v>52</v>
      </c>
      <c r="C224" s="145" t="s">
        <v>50</v>
      </c>
      <c r="D224" s="145" t="s">
        <v>53</v>
      </c>
      <c r="E224" s="62" t="s">
        <v>417</v>
      </c>
      <c r="F224" s="15" t="s">
        <v>801</v>
      </c>
      <c r="G224" s="15" t="s">
        <v>801</v>
      </c>
      <c r="H224" s="15" t="s">
        <v>802</v>
      </c>
      <c r="I224" s="15" t="s">
        <v>1</v>
      </c>
      <c r="J224" s="10">
        <v>60</v>
      </c>
      <c r="K224" s="10" t="s">
        <v>40</v>
      </c>
      <c r="L224" s="72">
        <f t="shared" si="10"/>
        <v>625</v>
      </c>
      <c r="M224" s="65">
        <f t="shared" si="9"/>
        <v>37500</v>
      </c>
      <c r="N224" s="112">
        <v>42000</v>
      </c>
      <c r="O224" s="10" t="s">
        <v>43</v>
      </c>
      <c r="P224" s="28" t="s">
        <v>584</v>
      </c>
      <c r="Q224" s="77" t="s">
        <v>585</v>
      </c>
      <c r="R224" s="209">
        <v>0</v>
      </c>
    </row>
    <row r="225" spans="1:18" ht="74.25" customHeight="1">
      <c r="A225" s="27" t="s">
        <v>540</v>
      </c>
      <c r="B225" s="60" t="s">
        <v>52</v>
      </c>
      <c r="C225" s="145" t="s">
        <v>50</v>
      </c>
      <c r="D225" s="145" t="s">
        <v>53</v>
      </c>
      <c r="E225" s="62" t="s">
        <v>420</v>
      </c>
      <c r="F225" s="14" t="s">
        <v>38</v>
      </c>
      <c r="G225" s="85" t="s">
        <v>421</v>
      </c>
      <c r="H225" s="154" t="s">
        <v>1270</v>
      </c>
      <c r="I225" s="15" t="s">
        <v>1</v>
      </c>
      <c r="J225" s="10">
        <v>180</v>
      </c>
      <c r="K225" s="10" t="s">
        <v>40</v>
      </c>
      <c r="L225" s="72">
        <f t="shared" si="10"/>
        <v>401.7857142857143</v>
      </c>
      <c r="M225" s="112">
        <f t="shared" si="9"/>
        <v>72321.42857142857</v>
      </c>
      <c r="N225" s="112">
        <v>81000</v>
      </c>
      <c r="O225" s="10" t="s">
        <v>43</v>
      </c>
      <c r="P225" s="28" t="s">
        <v>584</v>
      </c>
      <c r="Q225" s="77" t="s">
        <v>585</v>
      </c>
      <c r="R225" s="209">
        <v>0</v>
      </c>
    </row>
    <row r="226" spans="1:18" ht="74.25" customHeight="1">
      <c r="A226" s="27" t="s">
        <v>541</v>
      </c>
      <c r="B226" s="60" t="s">
        <v>52</v>
      </c>
      <c r="C226" s="145" t="s">
        <v>50</v>
      </c>
      <c r="D226" s="145" t="s">
        <v>53</v>
      </c>
      <c r="E226" s="62" t="s">
        <v>192</v>
      </c>
      <c r="F226" s="14" t="s">
        <v>193</v>
      </c>
      <c r="G226" s="14" t="s">
        <v>194</v>
      </c>
      <c r="H226" s="15" t="s">
        <v>803</v>
      </c>
      <c r="I226" s="15" t="s">
        <v>1</v>
      </c>
      <c r="J226" s="10">
        <v>100</v>
      </c>
      <c r="K226" s="10" t="s">
        <v>308</v>
      </c>
      <c r="L226" s="72">
        <f t="shared" si="10"/>
        <v>401.7857142857143</v>
      </c>
      <c r="M226" s="112">
        <f t="shared" si="9"/>
        <v>40178.57142857143</v>
      </c>
      <c r="N226" s="112">
        <v>45000</v>
      </c>
      <c r="O226" s="10" t="s">
        <v>43</v>
      </c>
      <c r="P226" s="28" t="s">
        <v>584</v>
      </c>
      <c r="Q226" s="77" t="s">
        <v>585</v>
      </c>
      <c r="R226" s="209">
        <v>0</v>
      </c>
    </row>
    <row r="227" spans="1:18" ht="52.5" customHeight="1">
      <c r="A227" s="27" t="s">
        <v>542</v>
      </c>
      <c r="B227" s="60" t="s">
        <v>52</v>
      </c>
      <c r="C227" s="145" t="s">
        <v>50</v>
      </c>
      <c r="D227" s="145" t="s">
        <v>53</v>
      </c>
      <c r="E227" s="62" t="s">
        <v>412</v>
      </c>
      <c r="F227" s="14" t="s">
        <v>411</v>
      </c>
      <c r="G227" s="85" t="s">
        <v>413</v>
      </c>
      <c r="H227" s="154" t="s">
        <v>301</v>
      </c>
      <c r="I227" s="15" t="s">
        <v>1</v>
      </c>
      <c r="J227" s="10">
        <v>20</v>
      </c>
      <c r="K227" s="10" t="s">
        <v>40</v>
      </c>
      <c r="L227" s="72">
        <f t="shared" si="10"/>
        <v>1071.4285714285713</v>
      </c>
      <c r="M227" s="112">
        <f t="shared" si="9"/>
        <v>21428.571428571428</v>
      </c>
      <c r="N227" s="194">
        <v>24000</v>
      </c>
      <c r="O227" s="10" t="s">
        <v>43</v>
      </c>
      <c r="P227" s="28" t="s">
        <v>584</v>
      </c>
      <c r="Q227" s="77" t="s">
        <v>585</v>
      </c>
      <c r="R227" s="209">
        <v>0</v>
      </c>
    </row>
    <row r="228" spans="1:18" ht="52.5" customHeight="1">
      <c r="A228" s="27" t="s">
        <v>543</v>
      </c>
      <c r="B228" s="60" t="s">
        <v>52</v>
      </c>
      <c r="C228" s="145" t="s">
        <v>50</v>
      </c>
      <c r="D228" s="145" t="s">
        <v>53</v>
      </c>
      <c r="E228" s="62" t="s">
        <v>412</v>
      </c>
      <c r="F228" s="14" t="s">
        <v>411</v>
      </c>
      <c r="G228" s="70" t="s">
        <v>804</v>
      </c>
      <c r="H228" s="70" t="s">
        <v>805</v>
      </c>
      <c r="I228" s="15" t="s">
        <v>1</v>
      </c>
      <c r="J228" s="10">
        <v>20</v>
      </c>
      <c r="K228" s="10" t="s">
        <v>40</v>
      </c>
      <c r="L228" s="72">
        <f t="shared" si="10"/>
        <v>847.3214285714284</v>
      </c>
      <c r="M228" s="112">
        <f t="shared" si="9"/>
        <v>16946.42857142857</v>
      </c>
      <c r="N228" s="217">
        <v>18980</v>
      </c>
      <c r="O228" s="10" t="s">
        <v>43</v>
      </c>
      <c r="P228" s="28" t="s">
        <v>584</v>
      </c>
      <c r="Q228" s="77" t="s">
        <v>585</v>
      </c>
      <c r="R228" s="209">
        <v>0</v>
      </c>
    </row>
    <row r="229" spans="1:18" ht="52.5" customHeight="1">
      <c r="A229" s="27" t="s">
        <v>701</v>
      </c>
      <c r="B229" s="60" t="s">
        <v>52</v>
      </c>
      <c r="C229" s="145" t="s">
        <v>50</v>
      </c>
      <c r="D229" s="145" t="s">
        <v>53</v>
      </c>
      <c r="E229" s="62" t="s">
        <v>195</v>
      </c>
      <c r="F229" s="14" t="s">
        <v>196</v>
      </c>
      <c r="G229" s="12" t="s">
        <v>624</v>
      </c>
      <c r="H229" s="12" t="s">
        <v>624</v>
      </c>
      <c r="I229" s="15" t="s">
        <v>1</v>
      </c>
      <c r="J229" s="10">
        <v>30</v>
      </c>
      <c r="K229" s="10" t="s">
        <v>625</v>
      </c>
      <c r="L229" s="72">
        <f t="shared" si="10"/>
        <v>1294.642857142857</v>
      </c>
      <c r="M229" s="112">
        <f t="shared" si="9"/>
        <v>38839.28571428571</v>
      </c>
      <c r="N229" s="217">
        <v>43500</v>
      </c>
      <c r="O229" s="10" t="s">
        <v>43</v>
      </c>
      <c r="P229" s="28" t="s">
        <v>584</v>
      </c>
      <c r="Q229" s="77" t="s">
        <v>585</v>
      </c>
      <c r="R229" s="209">
        <v>0</v>
      </c>
    </row>
    <row r="230" spans="1:18" ht="132.75" customHeight="1">
      <c r="A230" s="27" t="s">
        <v>544</v>
      </c>
      <c r="B230" s="60" t="s">
        <v>52</v>
      </c>
      <c r="C230" s="145" t="s">
        <v>50</v>
      </c>
      <c r="D230" s="145" t="s">
        <v>53</v>
      </c>
      <c r="E230" s="62" t="s">
        <v>197</v>
      </c>
      <c r="F230" s="14" t="s">
        <v>198</v>
      </c>
      <c r="G230" s="14" t="s">
        <v>199</v>
      </c>
      <c r="H230" s="12" t="s">
        <v>54</v>
      </c>
      <c r="I230" s="15" t="s">
        <v>1</v>
      </c>
      <c r="J230" s="10">
        <v>71</v>
      </c>
      <c r="K230" s="10" t="s">
        <v>40</v>
      </c>
      <c r="L230" s="72">
        <f t="shared" si="10"/>
        <v>267.85714285714283</v>
      </c>
      <c r="M230" s="112">
        <f t="shared" si="9"/>
        <v>19017.85714285714</v>
      </c>
      <c r="N230" s="217">
        <v>21300</v>
      </c>
      <c r="O230" s="10" t="s">
        <v>43</v>
      </c>
      <c r="P230" s="28" t="s">
        <v>584</v>
      </c>
      <c r="Q230" s="77" t="s">
        <v>585</v>
      </c>
      <c r="R230" s="209">
        <v>0</v>
      </c>
    </row>
    <row r="231" spans="1:18" ht="81.75" customHeight="1">
      <c r="A231" s="27" t="s">
        <v>545</v>
      </c>
      <c r="B231" s="60" t="s">
        <v>52</v>
      </c>
      <c r="C231" s="145" t="s">
        <v>50</v>
      </c>
      <c r="D231" s="145" t="s">
        <v>53</v>
      </c>
      <c r="E231" s="62" t="s">
        <v>417</v>
      </c>
      <c r="F231" s="14" t="s">
        <v>418</v>
      </c>
      <c r="G231" s="23" t="s">
        <v>419</v>
      </c>
      <c r="H231" s="80" t="s">
        <v>626</v>
      </c>
      <c r="I231" s="15" t="s">
        <v>1</v>
      </c>
      <c r="J231" s="10">
        <v>12</v>
      </c>
      <c r="K231" s="10" t="s">
        <v>40</v>
      </c>
      <c r="L231" s="72">
        <f t="shared" si="10"/>
        <v>1116.0714285714284</v>
      </c>
      <c r="M231" s="112">
        <f t="shared" si="9"/>
        <v>13392.857142857141</v>
      </c>
      <c r="N231" s="112">
        <v>15000</v>
      </c>
      <c r="O231" s="10" t="s">
        <v>43</v>
      </c>
      <c r="P231" s="28" t="s">
        <v>584</v>
      </c>
      <c r="Q231" s="77" t="s">
        <v>585</v>
      </c>
      <c r="R231" s="162">
        <v>0</v>
      </c>
    </row>
    <row r="232" spans="1:18" ht="78.75" customHeight="1">
      <c r="A232" s="27" t="s">
        <v>546</v>
      </c>
      <c r="B232" s="60" t="s">
        <v>52</v>
      </c>
      <c r="C232" s="145" t="s">
        <v>50</v>
      </c>
      <c r="D232" s="145" t="s">
        <v>53</v>
      </c>
      <c r="E232" s="62" t="s">
        <v>414</v>
      </c>
      <c r="F232" s="14" t="s">
        <v>415</v>
      </c>
      <c r="G232" s="14" t="s">
        <v>416</v>
      </c>
      <c r="H232" s="15" t="s">
        <v>627</v>
      </c>
      <c r="I232" s="15" t="s">
        <v>1</v>
      </c>
      <c r="J232" s="10">
        <v>30</v>
      </c>
      <c r="K232" s="10" t="s">
        <v>40</v>
      </c>
      <c r="L232" s="72">
        <f t="shared" si="10"/>
        <v>848.2142857142857</v>
      </c>
      <c r="M232" s="112">
        <f t="shared" si="9"/>
        <v>25446.42857142857</v>
      </c>
      <c r="N232" s="112">
        <v>28500</v>
      </c>
      <c r="O232" s="10" t="s">
        <v>43</v>
      </c>
      <c r="P232" s="28" t="s">
        <v>584</v>
      </c>
      <c r="Q232" s="77" t="s">
        <v>585</v>
      </c>
      <c r="R232" s="162">
        <v>0</v>
      </c>
    </row>
    <row r="233" spans="1:18" ht="90" customHeight="1">
      <c r="A233" s="27" t="s">
        <v>547</v>
      </c>
      <c r="B233" s="60" t="s">
        <v>52</v>
      </c>
      <c r="C233" s="145" t="s">
        <v>50</v>
      </c>
      <c r="D233" s="145" t="s">
        <v>53</v>
      </c>
      <c r="E233" s="62" t="s">
        <v>422</v>
      </c>
      <c r="F233" s="14" t="s">
        <v>423</v>
      </c>
      <c r="G233" s="14" t="s">
        <v>424</v>
      </c>
      <c r="H233" s="15" t="s">
        <v>302</v>
      </c>
      <c r="I233" s="15" t="s">
        <v>1</v>
      </c>
      <c r="J233" s="10">
        <v>6</v>
      </c>
      <c r="K233" s="10" t="s">
        <v>40</v>
      </c>
      <c r="L233" s="72">
        <f t="shared" si="10"/>
        <v>1339.2857142857142</v>
      </c>
      <c r="M233" s="112">
        <f t="shared" si="9"/>
        <v>8035.714285714285</v>
      </c>
      <c r="N233" s="112">
        <v>9000</v>
      </c>
      <c r="O233" s="10" t="s">
        <v>43</v>
      </c>
      <c r="P233" s="28" t="s">
        <v>584</v>
      </c>
      <c r="Q233" s="77" t="s">
        <v>585</v>
      </c>
      <c r="R233" s="209">
        <v>0</v>
      </c>
    </row>
    <row r="234" spans="1:18" ht="61.5" customHeight="1">
      <c r="A234" s="27" t="s">
        <v>548</v>
      </c>
      <c r="B234" s="60" t="s">
        <v>52</v>
      </c>
      <c r="C234" s="145" t="s">
        <v>50</v>
      </c>
      <c r="D234" s="145" t="s">
        <v>53</v>
      </c>
      <c r="E234" s="62" t="s">
        <v>425</v>
      </c>
      <c r="F234" s="14" t="s">
        <v>303</v>
      </c>
      <c r="G234" s="14" t="s">
        <v>426</v>
      </c>
      <c r="H234" s="15" t="s">
        <v>304</v>
      </c>
      <c r="I234" s="15" t="s">
        <v>1</v>
      </c>
      <c r="J234" s="10">
        <v>6</v>
      </c>
      <c r="K234" s="10" t="s">
        <v>40</v>
      </c>
      <c r="L234" s="72">
        <f t="shared" si="10"/>
        <v>1339.2857142857142</v>
      </c>
      <c r="M234" s="112">
        <f t="shared" si="9"/>
        <v>8035.714285714285</v>
      </c>
      <c r="N234" s="112">
        <v>9000</v>
      </c>
      <c r="O234" s="10" t="s">
        <v>43</v>
      </c>
      <c r="P234" s="28" t="s">
        <v>584</v>
      </c>
      <c r="Q234" s="77" t="s">
        <v>585</v>
      </c>
      <c r="R234" s="209">
        <v>0</v>
      </c>
    </row>
    <row r="235" spans="1:18" ht="69" customHeight="1">
      <c r="A235" s="27" t="s">
        <v>824</v>
      </c>
      <c r="B235" s="60" t="s">
        <v>52</v>
      </c>
      <c r="C235" s="145" t="s">
        <v>50</v>
      </c>
      <c r="D235" s="145" t="s">
        <v>53</v>
      </c>
      <c r="E235" s="62" t="s">
        <v>427</v>
      </c>
      <c r="F235" s="15" t="s">
        <v>305</v>
      </c>
      <c r="G235" s="155" t="s">
        <v>306</v>
      </c>
      <c r="H235" s="155" t="s">
        <v>306</v>
      </c>
      <c r="I235" s="15" t="s">
        <v>1</v>
      </c>
      <c r="J235" s="10">
        <v>105</v>
      </c>
      <c r="K235" s="10" t="s">
        <v>40</v>
      </c>
      <c r="L235" s="72">
        <f t="shared" si="10"/>
        <v>758.9285714285713</v>
      </c>
      <c r="M235" s="112">
        <f t="shared" si="9"/>
        <v>79687.49999999999</v>
      </c>
      <c r="N235" s="112">
        <v>89250</v>
      </c>
      <c r="O235" s="10" t="s">
        <v>43</v>
      </c>
      <c r="P235" s="28" t="s">
        <v>584</v>
      </c>
      <c r="Q235" s="77" t="s">
        <v>585</v>
      </c>
      <c r="R235" s="209">
        <v>0</v>
      </c>
    </row>
    <row r="236" spans="1:18" ht="64.5" customHeight="1">
      <c r="A236" s="27" t="s">
        <v>825</v>
      </c>
      <c r="B236" s="60" t="s">
        <v>52</v>
      </c>
      <c r="C236" s="145" t="s">
        <v>50</v>
      </c>
      <c r="D236" s="145" t="s">
        <v>53</v>
      </c>
      <c r="E236" s="62" t="s">
        <v>428</v>
      </c>
      <c r="F236" s="14" t="s">
        <v>429</v>
      </c>
      <c r="G236" s="14" t="s">
        <v>430</v>
      </c>
      <c r="H236" s="12" t="s">
        <v>307</v>
      </c>
      <c r="I236" s="15" t="s">
        <v>1</v>
      </c>
      <c r="J236" s="20">
        <v>10</v>
      </c>
      <c r="K236" s="10" t="s">
        <v>40</v>
      </c>
      <c r="L236" s="72">
        <f t="shared" si="10"/>
        <v>1339.2857142857142</v>
      </c>
      <c r="M236" s="112">
        <f t="shared" si="9"/>
        <v>13392.857142857141</v>
      </c>
      <c r="N236" s="65">
        <v>15000</v>
      </c>
      <c r="O236" s="10" t="s">
        <v>43</v>
      </c>
      <c r="P236" s="28" t="s">
        <v>584</v>
      </c>
      <c r="Q236" s="77" t="s">
        <v>585</v>
      </c>
      <c r="R236" s="209">
        <v>0</v>
      </c>
    </row>
    <row r="237" spans="1:18" ht="74.25" customHeight="1">
      <c r="A237" s="27" t="s">
        <v>702</v>
      </c>
      <c r="B237" s="60" t="s">
        <v>52</v>
      </c>
      <c r="C237" s="145" t="s">
        <v>50</v>
      </c>
      <c r="D237" s="145" t="s">
        <v>53</v>
      </c>
      <c r="E237" s="151" t="s">
        <v>830</v>
      </c>
      <c r="F237" s="14" t="s">
        <v>831</v>
      </c>
      <c r="G237" s="14" t="s">
        <v>832</v>
      </c>
      <c r="H237" s="156" t="s">
        <v>833</v>
      </c>
      <c r="I237" s="15" t="s">
        <v>1</v>
      </c>
      <c r="J237" s="157">
        <v>111.1</v>
      </c>
      <c r="K237" s="10" t="s">
        <v>29</v>
      </c>
      <c r="L237" s="72">
        <f t="shared" si="10"/>
        <v>2455.3571428571427</v>
      </c>
      <c r="M237" s="112">
        <f t="shared" si="9"/>
        <v>272790.1785714285</v>
      </c>
      <c r="N237" s="65">
        <v>305525</v>
      </c>
      <c r="O237" s="10" t="s">
        <v>57</v>
      </c>
      <c r="P237" s="28" t="s">
        <v>584</v>
      </c>
      <c r="Q237" s="77" t="s">
        <v>1144</v>
      </c>
      <c r="R237" s="209">
        <v>50</v>
      </c>
    </row>
    <row r="238" spans="1:18" ht="74.25" customHeight="1">
      <c r="A238" s="27" t="s">
        <v>703</v>
      </c>
      <c r="B238" s="60" t="s">
        <v>52</v>
      </c>
      <c r="C238" s="145" t="s">
        <v>50</v>
      </c>
      <c r="D238" s="145" t="s">
        <v>53</v>
      </c>
      <c r="E238" s="62" t="s">
        <v>834</v>
      </c>
      <c r="F238" s="14" t="s">
        <v>835</v>
      </c>
      <c r="G238" s="14" t="s">
        <v>836</v>
      </c>
      <c r="H238" s="156" t="s">
        <v>837</v>
      </c>
      <c r="I238" s="15" t="s">
        <v>1</v>
      </c>
      <c r="J238" s="157">
        <v>9.7</v>
      </c>
      <c r="K238" s="10" t="s">
        <v>29</v>
      </c>
      <c r="L238" s="72">
        <f>M238/J238</f>
        <v>1875.0000000000002</v>
      </c>
      <c r="M238" s="112">
        <f>N238/1.12</f>
        <v>18187.5</v>
      </c>
      <c r="N238" s="65">
        <v>20370</v>
      </c>
      <c r="O238" s="10" t="s">
        <v>57</v>
      </c>
      <c r="P238" s="28" t="s">
        <v>584</v>
      </c>
      <c r="Q238" s="77" t="s">
        <v>1144</v>
      </c>
      <c r="R238" s="209">
        <v>50</v>
      </c>
    </row>
    <row r="239" spans="1:18" ht="58.5" customHeight="1">
      <c r="A239" s="27" t="s">
        <v>549</v>
      </c>
      <c r="B239" s="60" t="s">
        <v>52</v>
      </c>
      <c r="C239" s="145" t="s">
        <v>50</v>
      </c>
      <c r="D239" s="145" t="s">
        <v>53</v>
      </c>
      <c r="E239" s="62" t="s">
        <v>659</v>
      </c>
      <c r="F239" s="15" t="s">
        <v>1125</v>
      </c>
      <c r="G239" s="158" t="s">
        <v>1123</v>
      </c>
      <c r="H239" s="158" t="s">
        <v>1123</v>
      </c>
      <c r="I239" s="15" t="s">
        <v>1</v>
      </c>
      <c r="J239" s="10">
        <v>1</v>
      </c>
      <c r="K239" s="20" t="s">
        <v>40</v>
      </c>
      <c r="L239" s="112">
        <v>2767.8571428571427</v>
      </c>
      <c r="M239" s="112">
        <v>2767.8571428571427</v>
      </c>
      <c r="N239" s="112">
        <v>3100</v>
      </c>
      <c r="O239" s="10" t="s">
        <v>333</v>
      </c>
      <c r="P239" s="28" t="s">
        <v>584</v>
      </c>
      <c r="Q239" s="77" t="s">
        <v>585</v>
      </c>
      <c r="R239" s="162">
        <v>0</v>
      </c>
    </row>
    <row r="240" spans="1:18" ht="77.25" customHeight="1">
      <c r="A240" s="27" t="s">
        <v>708</v>
      </c>
      <c r="B240" s="60" t="s">
        <v>52</v>
      </c>
      <c r="C240" s="145" t="s">
        <v>50</v>
      </c>
      <c r="D240" s="145" t="s">
        <v>53</v>
      </c>
      <c r="E240" s="62" t="s">
        <v>227</v>
      </c>
      <c r="F240" s="15" t="s">
        <v>1125</v>
      </c>
      <c r="G240" s="158" t="s">
        <v>1123</v>
      </c>
      <c r="H240" s="158" t="s">
        <v>1123</v>
      </c>
      <c r="I240" s="15" t="s">
        <v>1</v>
      </c>
      <c r="J240" s="10">
        <v>2</v>
      </c>
      <c r="K240" s="20" t="s">
        <v>40</v>
      </c>
      <c r="L240" s="112">
        <v>2767.8571428571427</v>
      </c>
      <c r="M240" s="112">
        <v>5535.714285714285</v>
      </c>
      <c r="N240" s="112">
        <v>6200</v>
      </c>
      <c r="O240" s="10" t="s">
        <v>333</v>
      </c>
      <c r="P240" s="28" t="s">
        <v>584</v>
      </c>
      <c r="Q240" s="77" t="s">
        <v>585</v>
      </c>
      <c r="R240" s="162">
        <v>0</v>
      </c>
    </row>
    <row r="241" spans="1:18" ht="73.5" customHeight="1">
      <c r="A241" s="27" t="s">
        <v>709</v>
      </c>
      <c r="B241" s="60" t="s">
        <v>52</v>
      </c>
      <c r="C241" s="145" t="s">
        <v>50</v>
      </c>
      <c r="D241" s="145" t="s">
        <v>53</v>
      </c>
      <c r="E241" s="62" t="s">
        <v>227</v>
      </c>
      <c r="F241" s="15" t="s">
        <v>1271</v>
      </c>
      <c r="G241" s="158" t="s">
        <v>1124</v>
      </c>
      <c r="H241" s="158" t="s">
        <v>1124</v>
      </c>
      <c r="I241" s="15" t="s">
        <v>1</v>
      </c>
      <c r="J241" s="10">
        <v>3</v>
      </c>
      <c r="K241" s="20" t="s">
        <v>40</v>
      </c>
      <c r="L241" s="112">
        <f t="shared" si="10"/>
        <v>2767.8571428571427</v>
      </c>
      <c r="M241" s="112">
        <f t="shared" si="9"/>
        <v>8303.571428571428</v>
      </c>
      <c r="N241" s="112">
        <v>9300</v>
      </c>
      <c r="O241" s="10" t="s">
        <v>333</v>
      </c>
      <c r="P241" s="28" t="s">
        <v>584</v>
      </c>
      <c r="Q241" s="77" t="s">
        <v>585</v>
      </c>
      <c r="R241" s="162">
        <v>0</v>
      </c>
    </row>
    <row r="242" spans="1:18" ht="68.25" customHeight="1">
      <c r="A242" s="27" t="s">
        <v>710</v>
      </c>
      <c r="B242" s="60" t="s">
        <v>52</v>
      </c>
      <c r="C242" s="145" t="s">
        <v>50</v>
      </c>
      <c r="D242" s="145" t="s">
        <v>53</v>
      </c>
      <c r="E242" s="62" t="s">
        <v>227</v>
      </c>
      <c r="F242" s="15" t="s">
        <v>292</v>
      </c>
      <c r="G242" s="15" t="s">
        <v>1272</v>
      </c>
      <c r="H242" s="15" t="s">
        <v>1272</v>
      </c>
      <c r="I242" s="15" t="s">
        <v>1</v>
      </c>
      <c r="J242" s="10">
        <v>15</v>
      </c>
      <c r="K242" s="20" t="s">
        <v>40</v>
      </c>
      <c r="L242" s="112">
        <f t="shared" si="10"/>
        <v>2500</v>
      </c>
      <c r="M242" s="112">
        <f t="shared" si="9"/>
        <v>37500</v>
      </c>
      <c r="N242" s="112">
        <v>42000</v>
      </c>
      <c r="O242" s="10" t="s">
        <v>43</v>
      </c>
      <c r="P242" s="28" t="s">
        <v>584</v>
      </c>
      <c r="Q242" s="77" t="s">
        <v>585</v>
      </c>
      <c r="R242" s="209">
        <v>0</v>
      </c>
    </row>
    <row r="243" spans="1:18" ht="54" customHeight="1">
      <c r="A243" s="27" t="s">
        <v>711</v>
      </c>
      <c r="B243" s="60" t="s">
        <v>52</v>
      </c>
      <c r="C243" s="145" t="s">
        <v>50</v>
      </c>
      <c r="D243" s="145" t="s">
        <v>53</v>
      </c>
      <c r="E243" s="62" t="s">
        <v>227</v>
      </c>
      <c r="F243" s="15" t="s">
        <v>293</v>
      </c>
      <c r="G243" s="159" t="s">
        <v>806</v>
      </c>
      <c r="H243" s="159" t="s">
        <v>806</v>
      </c>
      <c r="I243" s="15" t="s">
        <v>1</v>
      </c>
      <c r="J243" s="10">
        <v>14</v>
      </c>
      <c r="K243" s="20" t="s">
        <v>40</v>
      </c>
      <c r="L243" s="112">
        <f t="shared" si="10"/>
        <v>1562.4999999999998</v>
      </c>
      <c r="M243" s="112">
        <f t="shared" si="9"/>
        <v>21874.999999999996</v>
      </c>
      <c r="N243" s="112">
        <v>24500</v>
      </c>
      <c r="O243" s="10" t="s">
        <v>43</v>
      </c>
      <c r="P243" s="28" t="s">
        <v>584</v>
      </c>
      <c r="Q243" s="77" t="s">
        <v>585</v>
      </c>
      <c r="R243" s="209">
        <v>0</v>
      </c>
    </row>
    <row r="244" spans="1:18" ht="57" customHeight="1">
      <c r="A244" s="27" t="s">
        <v>712</v>
      </c>
      <c r="B244" s="60" t="s">
        <v>52</v>
      </c>
      <c r="C244" s="145" t="s">
        <v>50</v>
      </c>
      <c r="D244" s="145" t="s">
        <v>53</v>
      </c>
      <c r="E244" s="62" t="s">
        <v>227</v>
      </c>
      <c r="F244" s="15" t="s">
        <v>808</v>
      </c>
      <c r="G244" s="15" t="s">
        <v>294</v>
      </c>
      <c r="H244" s="86" t="s">
        <v>807</v>
      </c>
      <c r="I244" s="15" t="s">
        <v>1</v>
      </c>
      <c r="J244" s="10">
        <v>5</v>
      </c>
      <c r="K244" s="20" t="s">
        <v>40</v>
      </c>
      <c r="L244" s="112">
        <f t="shared" si="10"/>
        <v>2544.642857142857</v>
      </c>
      <c r="M244" s="112">
        <f t="shared" si="9"/>
        <v>12723.214285714284</v>
      </c>
      <c r="N244" s="112">
        <v>14250</v>
      </c>
      <c r="O244" s="10" t="s">
        <v>43</v>
      </c>
      <c r="P244" s="28" t="s">
        <v>584</v>
      </c>
      <c r="Q244" s="77" t="s">
        <v>585</v>
      </c>
      <c r="R244" s="209">
        <v>0</v>
      </c>
    </row>
    <row r="245" spans="1:18" ht="55.5" customHeight="1">
      <c r="A245" s="27" t="s">
        <v>713</v>
      </c>
      <c r="B245" s="60" t="s">
        <v>52</v>
      </c>
      <c r="C245" s="145" t="s">
        <v>50</v>
      </c>
      <c r="D245" s="145" t="s">
        <v>53</v>
      </c>
      <c r="E245" s="62" t="s">
        <v>227</v>
      </c>
      <c r="F245" s="15" t="s">
        <v>628</v>
      </c>
      <c r="G245" s="15" t="s">
        <v>629</v>
      </c>
      <c r="H245" s="15" t="s">
        <v>629</v>
      </c>
      <c r="I245" s="15" t="s">
        <v>1</v>
      </c>
      <c r="J245" s="10">
        <v>20</v>
      </c>
      <c r="K245" s="20" t="s">
        <v>40</v>
      </c>
      <c r="L245" s="112">
        <f t="shared" si="10"/>
        <v>2946.428571428571</v>
      </c>
      <c r="M245" s="112">
        <f t="shared" si="9"/>
        <v>58928.57142857142</v>
      </c>
      <c r="N245" s="112">
        <v>66000</v>
      </c>
      <c r="O245" s="10" t="s">
        <v>43</v>
      </c>
      <c r="P245" s="28" t="s">
        <v>584</v>
      </c>
      <c r="Q245" s="77" t="s">
        <v>585</v>
      </c>
      <c r="R245" s="209">
        <v>0</v>
      </c>
    </row>
    <row r="246" spans="1:18" ht="51" customHeight="1">
      <c r="A246" s="27" t="s">
        <v>714</v>
      </c>
      <c r="B246" s="60" t="s">
        <v>52</v>
      </c>
      <c r="C246" s="145" t="s">
        <v>50</v>
      </c>
      <c r="D246" s="145" t="s">
        <v>53</v>
      </c>
      <c r="E246" s="62" t="s">
        <v>227</v>
      </c>
      <c r="F246" s="15" t="s">
        <v>809</v>
      </c>
      <c r="G246" s="15" t="s">
        <v>295</v>
      </c>
      <c r="H246" s="15" t="s">
        <v>295</v>
      </c>
      <c r="I246" s="15" t="s">
        <v>1</v>
      </c>
      <c r="J246" s="10">
        <v>20</v>
      </c>
      <c r="K246" s="20" t="s">
        <v>40</v>
      </c>
      <c r="L246" s="112">
        <f t="shared" si="10"/>
        <v>2946.428571428571</v>
      </c>
      <c r="M246" s="112">
        <f t="shared" si="9"/>
        <v>58928.57142857142</v>
      </c>
      <c r="N246" s="112">
        <v>66000</v>
      </c>
      <c r="O246" s="10" t="s">
        <v>43</v>
      </c>
      <c r="P246" s="28" t="s">
        <v>584</v>
      </c>
      <c r="Q246" s="77" t="s">
        <v>585</v>
      </c>
      <c r="R246" s="209">
        <v>0</v>
      </c>
    </row>
    <row r="247" spans="1:18" ht="52.5" customHeight="1">
      <c r="A247" s="27" t="s">
        <v>715</v>
      </c>
      <c r="B247" s="60" t="s">
        <v>52</v>
      </c>
      <c r="C247" s="145" t="s">
        <v>50</v>
      </c>
      <c r="D247" s="145" t="s">
        <v>53</v>
      </c>
      <c r="E247" s="62" t="s">
        <v>227</v>
      </c>
      <c r="F247" s="15" t="s">
        <v>810</v>
      </c>
      <c r="G247" s="15" t="s">
        <v>296</v>
      </c>
      <c r="H247" s="15" t="s">
        <v>296</v>
      </c>
      <c r="I247" s="15" t="s">
        <v>1</v>
      </c>
      <c r="J247" s="10">
        <v>15</v>
      </c>
      <c r="K247" s="20" t="s">
        <v>40</v>
      </c>
      <c r="L247" s="112">
        <f t="shared" si="10"/>
        <v>2991.0714285714284</v>
      </c>
      <c r="M247" s="112">
        <f t="shared" si="9"/>
        <v>44866.07142857143</v>
      </c>
      <c r="N247" s="112">
        <v>50250</v>
      </c>
      <c r="O247" s="10" t="s">
        <v>43</v>
      </c>
      <c r="P247" s="28" t="s">
        <v>584</v>
      </c>
      <c r="Q247" s="77" t="s">
        <v>585</v>
      </c>
      <c r="R247" s="209">
        <v>0</v>
      </c>
    </row>
    <row r="248" spans="1:18" ht="52.5" customHeight="1">
      <c r="A248" s="27" t="s">
        <v>716</v>
      </c>
      <c r="B248" s="60" t="s">
        <v>52</v>
      </c>
      <c r="C248" s="145" t="s">
        <v>50</v>
      </c>
      <c r="D248" s="145" t="s">
        <v>53</v>
      </c>
      <c r="E248" s="62" t="s">
        <v>227</v>
      </c>
      <c r="F248" s="15" t="s">
        <v>844</v>
      </c>
      <c r="G248" s="15" t="s">
        <v>843</v>
      </c>
      <c r="H248" s="15" t="s">
        <v>843</v>
      </c>
      <c r="I248" s="15" t="s">
        <v>1</v>
      </c>
      <c r="J248" s="10">
        <v>5</v>
      </c>
      <c r="K248" s="20" t="s">
        <v>40</v>
      </c>
      <c r="L248" s="112">
        <f t="shared" si="10"/>
        <v>2857.142857142857</v>
      </c>
      <c r="M248" s="112">
        <f t="shared" si="9"/>
        <v>14285.714285714284</v>
      </c>
      <c r="N248" s="112">
        <v>16000</v>
      </c>
      <c r="O248" s="10" t="s">
        <v>43</v>
      </c>
      <c r="P248" s="28" t="s">
        <v>584</v>
      </c>
      <c r="Q248" s="77" t="s">
        <v>585</v>
      </c>
      <c r="R248" s="209">
        <v>0</v>
      </c>
    </row>
    <row r="249" spans="1:18" ht="54.75" customHeight="1">
      <c r="A249" s="27" t="s">
        <v>717</v>
      </c>
      <c r="B249" s="60" t="s">
        <v>52</v>
      </c>
      <c r="C249" s="145" t="s">
        <v>50</v>
      </c>
      <c r="D249" s="145" t="s">
        <v>53</v>
      </c>
      <c r="E249" s="62" t="s">
        <v>887</v>
      </c>
      <c r="F249" s="15" t="s">
        <v>200</v>
      </c>
      <c r="G249" s="15" t="s">
        <v>297</v>
      </c>
      <c r="H249" s="15" t="s">
        <v>297</v>
      </c>
      <c r="I249" s="15" t="s">
        <v>1</v>
      </c>
      <c r="J249" s="10">
        <v>10</v>
      </c>
      <c r="K249" s="20" t="s">
        <v>40</v>
      </c>
      <c r="L249" s="112">
        <f t="shared" si="10"/>
        <v>1875</v>
      </c>
      <c r="M249" s="112">
        <f t="shared" si="9"/>
        <v>18750</v>
      </c>
      <c r="N249" s="112">
        <v>21000</v>
      </c>
      <c r="O249" s="10" t="s">
        <v>43</v>
      </c>
      <c r="P249" s="28" t="s">
        <v>584</v>
      </c>
      <c r="Q249" s="77" t="s">
        <v>585</v>
      </c>
      <c r="R249" s="162">
        <v>0</v>
      </c>
    </row>
    <row r="250" spans="1:18" ht="57.75" customHeight="1">
      <c r="A250" s="27" t="s">
        <v>718</v>
      </c>
      <c r="B250" s="60" t="s">
        <v>52</v>
      </c>
      <c r="C250" s="145" t="s">
        <v>50</v>
      </c>
      <c r="D250" s="145" t="s">
        <v>53</v>
      </c>
      <c r="E250" s="62" t="s">
        <v>227</v>
      </c>
      <c r="F250" s="15" t="s">
        <v>842</v>
      </c>
      <c r="G250" s="158" t="s">
        <v>1121</v>
      </c>
      <c r="H250" s="158" t="s">
        <v>1121</v>
      </c>
      <c r="I250" s="160" t="s">
        <v>1</v>
      </c>
      <c r="J250" s="10">
        <v>1</v>
      </c>
      <c r="K250" s="20" t="s">
        <v>40</v>
      </c>
      <c r="L250" s="112">
        <f>M250/J250</f>
        <v>3124.9999999999995</v>
      </c>
      <c r="M250" s="112">
        <f>N250/1.12</f>
        <v>3124.9999999999995</v>
      </c>
      <c r="N250" s="112">
        <v>3500</v>
      </c>
      <c r="O250" s="10" t="s">
        <v>333</v>
      </c>
      <c r="P250" s="28" t="s">
        <v>584</v>
      </c>
      <c r="Q250" s="77" t="s">
        <v>858</v>
      </c>
      <c r="R250" s="162">
        <v>0</v>
      </c>
    </row>
    <row r="251" spans="1:18" ht="48" customHeight="1">
      <c r="A251" s="27" t="s">
        <v>719</v>
      </c>
      <c r="B251" s="60" t="s">
        <v>52</v>
      </c>
      <c r="C251" s="145" t="s">
        <v>50</v>
      </c>
      <c r="D251" s="145" t="s">
        <v>53</v>
      </c>
      <c r="E251" s="62" t="s">
        <v>227</v>
      </c>
      <c r="F251" s="70" t="s">
        <v>841</v>
      </c>
      <c r="G251" s="198" t="s">
        <v>840</v>
      </c>
      <c r="H251" s="159" t="s">
        <v>840</v>
      </c>
      <c r="I251" s="15" t="s">
        <v>1</v>
      </c>
      <c r="J251" s="97">
        <v>5</v>
      </c>
      <c r="K251" s="20" t="s">
        <v>40</v>
      </c>
      <c r="L251" s="112">
        <f t="shared" si="10"/>
        <v>1249.9999999999998</v>
      </c>
      <c r="M251" s="112">
        <f t="shared" si="9"/>
        <v>6249.999999999999</v>
      </c>
      <c r="N251" s="112">
        <v>7000</v>
      </c>
      <c r="O251" s="10" t="s">
        <v>43</v>
      </c>
      <c r="P251" s="28" t="s">
        <v>584</v>
      </c>
      <c r="Q251" s="77" t="s">
        <v>585</v>
      </c>
      <c r="R251" s="162">
        <v>0</v>
      </c>
    </row>
    <row r="252" spans="1:18" ht="48" customHeight="1">
      <c r="A252" s="27" t="s">
        <v>720</v>
      </c>
      <c r="B252" s="60" t="s">
        <v>52</v>
      </c>
      <c r="C252" s="145" t="s">
        <v>50</v>
      </c>
      <c r="D252" s="145" t="s">
        <v>53</v>
      </c>
      <c r="E252" s="62" t="s">
        <v>227</v>
      </c>
      <c r="F252" s="15" t="s">
        <v>842</v>
      </c>
      <c r="G252" s="15" t="s">
        <v>846</v>
      </c>
      <c r="H252" s="15" t="s">
        <v>846</v>
      </c>
      <c r="I252" s="160" t="s">
        <v>1</v>
      </c>
      <c r="J252" s="161">
        <v>2</v>
      </c>
      <c r="K252" s="20" t="s">
        <v>40</v>
      </c>
      <c r="L252" s="112">
        <f t="shared" si="10"/>
        <v>6241.0714285714275</v>
      </c>
      <c r="M252" s="112">
        <f t="shared" si="9"/>
        <v>12482.142857142855</v>
      </c>
      <c r="N252" s="112">
        <v>13980</v>
      </c>
      <c r="O252" s="10" t="s">
        <v>43</v>
      </c>
      <c r="P252" s="28" t="s">
        <v>584</v>
      </c>
      <c r="Q252" s="77" t="s">
        <v>585</v>
      </c>
      <c r="R252" s="162">
        <v>0</v>
      </c>
    </row>
    <row r="253" spans="1:18" ht="48" customHeight="1">
      <c r="A253" s="27" t="s">
        <v>721</v>
      </c>
      <c r="B253" s="60" t="s">
        <v>52</v>
      </c>
      <c r="C253" s="145" t="s">
        <v>50</v>
      </c>
      <c r="D253" s="145" t="s">
        <v>53</v>
      </c>
      <c r="E253" s="62" t="s">
        <v>227</v>
      </c>
      <c r="F253" s="15" t="s">
        <v>842</v>
      </c>
      <c r="G253" s="15" t="s">
        <v>847</v>
      </c>
      <c r="H253" s="15" t="s">
        <v>847</v>
      </c>
      <c r="I253" s="160" t="s">
        <v>1</v>
      </c>
      <c r="J253" s="161">
        <v>2</v>
      </c>
      <c r="K253" s="20" t="s">
        <v>40</v>
      </c>
      <c r="L253" s="112">
        <f t="shared" si="10"/>
        <v>6241.0714285714275</v>
      </c>
      <c r="M253" s="112">
        <f t="shared" si="9"/>
        <v>12482.142857142855</v>
      </c>
      <c r="N253" s="112">
        <v>13980</v>
      </c>
      <c r="O253" s="10" t="s">
        <v>43</v>
      </c>
      <c r="P253" s="28" t="s">
        <v>584</v>
      </c>
      <c r="Q253" s="77" t="s">
        <v>585</v>
      </c>
      <c r="R253" s="162">
        <v>0</v>
      </c>
    </row>
    <row r="254" spans="1:18" ht="48" customHeight="1">
      <c r="A254" s="27" t="s">
        <v>722</v>
      </c>
      <c r="B254" s="60" t="s">
        <v>52</v>
      </c>
      <c r="C254" s="145" t="s">
        <v>50</v>
      </c>
      <c r="D254" s="145" t="s">
        <v>53</v>
      </c>
      <c r="E254" s="62" t="s">
        <v>227</v>
      </c>
      <c r="F254" s="15" t="s">
        <v>842</v>
      </c>
      <c r="G254" s="15" t="s">
        <v>848</v>
      </c>
      <c r="H254" s="15" t="s">
        <v>848</v>
      </c>
      <c r="I254" s="160" t="s">
        <v>1</v>
      </c>
      <c r="J254" s="161">
        <v>2</v>
      </c>
      <c r="K254" s="20" t="s">
        <v>40</v>
      </c>
      <c r="L254" s="112">
        <f t="shared" si="10"/>
        <v>6241.0714285714275</v>
      </c>
      <c r="M254" s="112">
        <f t="shared" si="9"/>
        <v>12482.142857142855</v>
      </c>
      <c r="N254" s="112">
        <v>13980</v>
      </c>
      <c r="O254" s="10" t="s">
        <v>43</v>
      </c>
      <c r="P254" s="28" t="s">
        <v>584</v>
      </c>
      <c r="Q254" s="77" t="s">
        <v>585</v>
      </c>
      <c r="R254" s="162">
        <v>0</v>
      </c>
    </row>
    <row r="255" spans="1:18" ht="48" customHeight="1">
      <c r="A255" s="27" t="s">
        <v>723</v>
      </c>
      <c r="B255" s="60" t="s">
        <v>52</v>
      </c>
      <c r="C255" s="145" t="s">
        <v>50</v>
      </c>
      <c r="D255" s="145" t="s">
        <v>53</v>
      </c>
      <c r="E255" s="62" t="s">
        <v>227</v>
      </c>
      <c r="F255" s="15" t="s">
        <v>849</v>
      </c>
      <c r="G255" s="15" t="s">
        <v>850</v>
      </c>
      <c r="H255" s="15" t="s">
        <v>850</v>
      </c>
      <c r="I255" s="160" t="s">
        <v>1</v>
      </c>
      <c r="J255" s="161">
        <v>2</v>
      </c>
      <c r="K255" s="20" t="s">
        <v>40</v>
      </c>
      <c r="L255" s="112">
        <f t="shared" si="10"/>
        <v>6241.0714285714275</v>
      </c>
      <c r="M255" s="112">
        <f t="shared" si="9"/>
        <v>12482.142857142855</v>
      </c>
      <c r="N255" s="112">
        <v>13980</v>
      </c>
      <c r="O255" s="10" t="s">
        <v>43</v>
      </c>
      <c r="P255" s="28" t="s">
        <v>584</v>
      </c>
      <c r="Q255" s="77" t="s">
        <v>585</v>
      </c>
      <c r="R255" s="162">
        <v>0</v>
      </c>
    </row>
    <row r="256" spans="1:18" ht="48" customHeight="1">
      <c r="A256" s="27" t="s">
        <v>724</v>
      </c>
      <c r="B256" s="60" t="s">
        <v>52</v>
      </c>
      <c r="C256" s="145" t="s">
        <v>50</v>
      </c>
      <c r="D256" s="145" t="s">
        <v>53</v>
      </c>
      <c r="E256" s="62" t="s">
        <v>227</v>
      </c>
      <c r="F256" s="15" t="s">
        <v>842</v>
      </c>
      <c r="G256" s="158" t="s">
        <v>1120</v>
      </c>
      <c r="H256" s="158" t="s">
        <v>1120</v>
      </c>
      <c r="I256" s="160" t="s">
        <v>1</v>
      </c>
      <c r="J256" s="10">
        <v>10</v>
      </c>
      <c r="K256" s="20" t="s">
        <v>40</v>
      </c>
      <c r="L256" s="112">
        <f t="shared" si="10"/>
        <v>4971.428571428571</v>
      </c>
      <c r="M256" s="112">
        <f t="shared" si="9"/>
        <v>49714.28571428571</v>
      </c>
      <c r="N256" s="112">
        <v>55680</v>
      </c>
      <c r="O256" s="10" t="s">
        <v>333</v>
      </c>
      <c r="P256" s="28" t="s">
        <v>584</v>
      </c>
      <c r="Q256" s="77" t="s">
        <v>858</v>
      </c>
      <c r="R256" s="162">
        <v>0</v>
      </c>
    </row>
    <row r="257" spans="1:18" ht="48" customHeight="1">
      <c r="A257" s="27" t="s">
        <v>725</v>
      </c>
      <c r="B257" s="60" t="s">
        <v>52</v>
      </c>
      <c r="C257" s="145" t="s">
        <v>50</v>
      </c>
      <c r="D257" s="145" t="s">
        <v>53</v>
      </c>
      <c r="E257" s="62" t="s">
        <v>227</v>
      </c>
      <c r="F257" s="15" t="s">
        <v>842</v>
      </c>
      <c r="G257" s="158" t="s">
        <v>1121</v>
      </c>
      <c r="H257" s="158" t="s">
        <v>1121</v>
      </c>
      <c r="I257" s="160" t="s">
        <v>1</v>
      </c>
      <c r="J257" s="10">
        <v>3</v>
      </c>
      <c r="K257" s="20" t="s">
        <v>40</v>
      </c>
      <c r="L257" s="112">
        <f t="shared" si="10"/>
        <v>3125</v>
      </c>
      <c r="M257" s="112">
        <f t="shared" si="9"/>
        <v>9375</v>
      </c>
      <c r="N257" s="112">
        <v>10500</v>
      </c>
      <c r="O257" s="10" t="s">
        <v>333</v>
      </c>
      <c r="P257" s="28" t="s">
        <v>584</v>
      </c>
      <c r="Q257" s="77" t="s">
        <v>858</v>
      </c>
      <c r="R257" s="162">
        <v>0</v>
      </c>
    </row>
    <row r="258" spans="1:18" ht="48" customHeight="1">
      <c r="A258" s="27" t="s">
        <v>550</v>
      </c>
      <c r="B258" s="60" t="s">
        <v>52</v>
      </c>
      <c r="C258" s="145" t="s">
        <v>50</v>
      </c>
      <c r="D258" s="145" t="s">
        <v>53</v>
      </c>
      <c r="E258" s="62" t="s">
        <v>227</v>
      </c>
      <c r="F258" s="15" t="s">
        <v>842</v>
      </c>
      <c r="G258" s="158" t="s">
        <v>1122</v>
      </c>
      <c r="H258" s="158" t="s">
        <v>1122</v>
      </c>
      <c r="I258" s="160" t="s">
        <v>1</v>
      </c>
      <c r="J258" s="10">
        <v>3</v>
      </c>
      <c r="K258" s="20" t="s">
        <v>40</v>
      </c>
      <c r="L258" s="112">
        <f t="shared" si="10"/>
        <v>2767.8571428571427</v>
      </c>
      <c r="M258" s="112">
        <f t="shared" si="9"/>
        <v>8303.571428571428</v>
      </c>
      <c r="N258" s="112">
        <v>9300</v>
      </c>
      <c r="O258" s="10" t="s">
        <v>333</v>
      </c>
      <c r="P258" s="28" t="s">
        <v>584</v>
      </c>
      <c r="Q258" s="77" t="s">
        <v>858</v>
      </c>
      <c r="R258" s="162">
        <v>0</v>
      </c>
    </row>
    <row r="259" spans="1:18" ht="54" customHeight="1">
      <c r="A259" s="27" t="s">
        <v>551</v>
      </c>
      <c r="B259" s="60" t="s">
        <v>52</v>
      </c>
      <c r="C259" s="145" t="s">
        <v>50</v>
      </c>
      <c r="D259" s="145" t="s">
        <v>53</v>
      </c>
      <c r="E259" s="62" t="s">
        <v>92</v>
      </c>
      <c r="F259" s="82" t="s">
        <v>1219</v>
      </c>
      <c r="G259" s="82" t="s">
        <v>1219</v>
      </c>
      <c r="H259" s="12" t="s">
        <v>1219</v>
      </c>
      <c r="I259" s="15" t="s">
        <v>1</v>
      </c>
      <c r="J259" s="162">
        <v>1</v>
      </c>
      <c r="K259" s="20" t="s">
        <v>40</v>
      </c>
      <c r="L259" s="13">
        <f t="shared" si="10"/>
        <v>44642.85714285714</v>
      </c>
      <c r="M259" s="11">
        <f>N259/1.12</f>
        <v>44642.85714285714</v>
      </c>
      <c r="N259" s="13">
        <v>50000</v>
      </c>
      <c r="O259" s="10" t="s">
        <v>382</v>
      </c>
      <c r="P259" s="28" t="s">
        <v>584</v>
      </c>
      <c r="Q259" s="77" t="s">
        <v>858</v>
      </c>
      <c r="R259" s="162">
        <v>0</v>
      </c>
    </row>
    <row r="260" spans="1:18" ht="55.5" customHeight="1">
      <c r="A260" s="27" t="s">
        <v>552</v>
      </c>
      <c r="B260" s="60" t="s">
        <v>52</v>
      </c>
      <c r="C260" s="145" t="s">
        <v>50</v>
      </c>
      <c r="D260" s="145" t="s">
        <v>53</v>
      </c>
      <c r="E260" s="131" t="s">
        <v>92</v>
      </c>
      <c r="F260" s="15" t="s">
        <v>1325</v>
      </c>
      <c r="G260" s="15" t="s">
        <v>1326</v>
      </c>
      <c r="H260" s="15" t="s">
        <v>1326</v>
      </c>
      <c r="I260" s="15" t="s">
        <v>1</v>
      </c>
      <c r="J260" s="20">
        <v>1</v>
      </c>
      <c r="K260" s="20" t="s">
        <v>40</v>
      </c>
      <c r="L260" s="11">
        <f t="shared" si="10"/>
        <v>135946.42857142855</v>
      </c>
      <c r="M260" s="11">
        <f>N260/1.12</f>
        <v>135946.42857142855</v>
      </c>
      <c r="N260" s="11">
        <v>152260</v>
      </c>
      <c r="O260" s="10" t="s">
        <v>382</v>
      </c>
      <c r="P260" s="28" t="s">
        <v>584</v>
      </c>
      <c r="Q260" s="77" t="s">
        <v>858</v>
      </c>
      <c r="R260" s="162">
        <v>0</v>
      </c>
    </row>
    <row r="261" spans="1:18" ht="64.5" customHeight="1">
      <c r="A261" s="27" t="s">
        <v>553</v>
      </c>
      <c r="B261" s="60" t="s">
        <v>52</v>
      </c>
      <c r="C261" s="145" t="s">
        <v>50</v>
      </c>
      <c r="D261" s="145" t="s">
        <v>53</v>
      </c>
      <c r="E261" s="62" t="s">
        <v>431</v>
      </c>
      <c r="F261" s="85" t="s">
        <v>290</v>
      </c>
      <c r="G261" s="85" t="s">
        <v>432</v>
      </c>
      <c r="H261" s="66" t="s">
        <v>383</v>
      </c>
      <c r="I261" s="15" t="s">
        <v>1</v>
      </c>
      <c r="J261" s="20">
        <v>5</v>
      </c>
      <c r="K261" s="20" t="s">
        <v>40</v>
      </c>
      <c r="L261" s="11">
        <f t="shared" si="10"/>
        <v>16785.714</v>
      </c>
      <c r="M261" s="11">
        <v>83928.57</v>
      </c>
      <c r="N261" s="11">
        <v>244500</v>
      </c>
      <c r="O261" s="10" t="s">
        <v>57</v>
      </c>
      <c r="P261" s="28" t="s">
        <v>584</v>
      </c>
      <c r="Q261" s="77" t="s">
        <v>858</v>
      </c>
      <c r="R261" s="162">
        <v>0</v>
      </c>
    </row>
    <row r="262" spans="1:18" ht="45" customHeight="1">
      <c r="A262" s="27" t="s">
        <v>554</v>
      </c>
      <c r="B262" s="60" t="s">
        <v>52</v>
      </c>
      <c r="C262" s="145" t="s">
        <v>50</v>
      </c>
      <c r="D262" s="145" t="s">
        <v>53</v>
      </c>
      <c r="E262" s="163" t="s">
        <v>660</v>
      </c>
      <c r="F262" s="15" t="s">
        <v>859</v>
      </c>
      <c r="G262" s="15" t="s">
        <v>860</v>
      </c>
      <c r="H262" s="15" t="s">
        <v>860</v>
      </c>
      <c r="I262" s="15" t="s">
        <v>1</v>
      </c>
      <c r="J262" s="20">
        <v>1</v>
      </c>
      <c r="K262" s="20" t="s">
        <v>40</v>
      </c>
      <c r="L262" s="13">
        <f t="shared" si="10"/>
        <v>43437.49999999999</v>
      </c>
      <c r="M262" s="11">
        <f aca="true" t="shared" si="11" ref="M262:M270">N262/1.12</f>
        <v>43437.49999999999</v>
      </c>
      <c r="N262" s="11">
        <v>48650</v>
      </c>
      <c r="O262" s="10" t="s">
        <v>57</v>
      </c>
      <c r="P262" s="28" t="s">
        <v>584</v>
      </c>
      <c r="Q262" s="77" t="s">
        <v>858</v>
      </c>
      <c r="R262" s="209">
        <v>0</v>
      </c>
    </row>
    <row r="263" spans="1:18" ht="37.5" customHeight="1">
      <c r="A263" s="27" t="s">
        <v>555</v>
      </c>
      <c r="B263" s="60" t="s">
        <v>52</v>
      </c>
      <c r="C263" s="145" t="s">
        <v>50</v>
      </c>
      <c r="D263" s="145" t="s">
        <v>53</v>
      </c>
      <c r="E263" s="164" t="s">
        <v>573</v>
      </c>
      <c r="F263" s="165" t="s">
        <v>572</v>
      </c>
      <c r="G263" s="15" t="s">
        <v>1328</v>
      </c>
      <c r="H263" s="66" t="s">
        <v>1327</v>
      </c>
      <c r="I263" s="166" t="s">
        <v>1</v>
      </c>
      <c r="J263" s="20">
        <v>16</v>
      </c>
      <c r="K263" s="20" t="s">
        <v>40</v>
      </c>
      <c r="L263" s="13">
        <f t="shared" si="10"/>
        <v>15352.67857142857</v>
      </c>
      <c r="M263" s="11">
        <f t="shared" si="11"/>
        <v>245642.85714285713</v>
      </c>
      <c r="N263" s="11">
        <v>275120</v>
      </c>
      <c r="O263" s="10" t="s">
        <v>44</v>
      </c>
      <c r="P263" s="28" t="s">
        <v>584</v>
      </c>
      <c r="Q263" s="77" t="s">
        <v>61</v>
      </c>
      <c r="R263" s="162">
        <v>0</v>
      </c>
    </row>
    <row r="264" spans="1:18" ht="33.75" customHeight="1">
      <c r="A264" s="27" t="s">
        <v>726</v>
      </c>
      <c r="B264" s="60" t="s">
        <v>52</v>
      </c>
      <c r="C264" s="145" t="s">
        <v>50</v>
      </c>
      <c r="D264" s="145" t="s">
        <v>53</v>
      </c>
      <c r="E264" s="164" t="s">
        <v>573</v>
      </c>
      <c r="F264" s="165" t="s">
        <v>572</v>
      </c>
      <c r="G264" s="15" t="s">
        <v>1328</v>
      </c>
      <c r="H264" s="66" t="s">
        <v>1329</v>
      </c>
      <c r="I264" s="166" t="s">
        <v>1</v>
      </c>
      <c r="J264" s="20">
        <v>1</v>
      </c>
      <c r="K264" s="20" t="s">
        <v>40</v>
      </c>
      <c r="L264" s="13">
        <f t="shared" si="10"/>
        <v>15852.67857142857</v>
      </c>
      <c r="M264" s="11">
        <f t="shared" si="11"/>
        <v>15852.67857142857</v>
      </c>
      <c r="N264" s="11">
        <v>17755</v>
      </c>
      <c r="O264" s="10" t="s">
        <v>44</v>
      </c>
      <c r="P264" s="28" t="s">
        <v>584</v>
      </c>
      <c r="Q264" s="77" t="s">
        <v>61</v>
      </c>
      <c r="R264" s="162">
        <v>0</v>
      </c>
    </row>
    <row r="265" spans="1:18" ht="45" customHeight="1">
      <c r="A265" s="27" t="s">
        <v>826</v>
      </c>
      <c r="B265" s="60" t="s">
        <v>52</v>
      </c>
      <c r="C265" s="145" t="s">
        <v>50</v>
      </c>
      <c r="D265" s="145" t="s">
        <v>53</v>
      </c>
      <c r="E265" s="62" t="s">
        <v>888</v>
      </c>
      <c r="F265" s="15" t="s">
        <v>861</v>
      </c>
      <c r="G265" s="15" t="s">
        <v>862</v>
      </c>
      <c r="H265" s="15" t="s">
        <v>862</v>
      </c>
      <c r="I265" s="15" t="s">
        <v>1</v>
      </c>
      <c r="J265" s="20">
        <v>1</v>
      </c>
      <c r="K265" s="20" t="s">
        <v>40</v>
      </c>
      <c r="L265" s="13">
        <f t="shared" si="10"/>
        <v>30089.28571428571</v>
      </c>
      <c r="M265" s="11">
        <f t="shared" si="11"/>
        <v>30089.28571428571</v>
      </c>
      <c r="N265" s="11">
        <v>33700</v>
      </c>
      <c r="O265" s="10" t="s">
        <v>57</v>
      </c>
      <c r="P265" s="28" t="s">
        <v>584</v>
      </c>
      <c r="Q265" s="77" t="s">
        <v>858</v>
      </c>
      <c r="R265" s="162">
        <v>0</v>
      </c>
    </row>
    <row r="266" spans="1:18" ht="45" customHeight="1">
      <c r="A266" s="27" t="s">
        <v>827</v>
      </c>
      <c r="B266" s="60" t="s">
        <v>52</v>
      </c>
      <c r="C266" s="145" t="s">
        <v>50</v>
      </c>
      <c r="D266" s="145" t="s">
        <v>53</v>
      </c>
      <c r="E266" s="62" t="s">
        <v>92</v>
      </c>
      <c r="F266" s="12" t="s">
        <v>289</v>
      </c>
      <c r="G266" s="66" t="s">
        <v>864</v>
      </c>
      <c r="H266" s="66" t="s">
        <v>864</v>
      </c>
      <c r="I266" s="15" t="s">
        <v>1</v>
      </c>
      <c r="J266" s="162">
        <v>3</v>
      </c>
      <c r="K266" s="20" t="s">
        <v>40</v>
      </c>
      <c r="L266" s="13">
        <f>M266/J266</f>
        <v>150178.57</v>
      </c>
      <c r="M266" s="11">
        <v>450535.71</v>
      </c>
      <c r="N266" s="13">
        <v>344640</v>
      </c>
      <c r="O266" s="10" t="s">
        <v>44</v>
      </c>
      <c r="P266" s="28" t="s">
        <v>584</v>
      </c>
      <c r="Q266" s="77" t="s">
        <v>858</v>
      </c>
      <c r="R266" s="162">
        <v>0</v>
      </c>
    </row>
    <row r="267" spans="1:18" ht="54" customHeight="1">
      <c r="A267" s="27" t="s">
        <v>828</v>
      </c>
      <c r="B267" s="60" t="s">
        <v>52</v>
      </c>
      <c r="C267" s="145" t="s">
        <v>50</v>
      </c>
      <c r="D267" s="145" t="s">
        <v>53</v>
      </c>
      <c r="E267" s="62" t="s">
        <v>661</v>
      </c>
      <c r="F267" s="22" t="s">
        <v>66</v>
      </c>
      <c r="G267" s="23" t="s">
        <v>662</v>
      </c>
      <c r="H267" s="14" t="s">
        <v>663</v>
      </c>
      <c r="I267" s="15" t="s">
        <v>1</v>
      </c>
      <c r="J267" s="20">
        <v>17</v>
      </c>
      <c r="K267" s="20" t="s">
        <v>40</v>
      </c>
      <c r="L267" s="13">
        <f t="shared" si="10"/>
        <v>94905.46218487395</v>
      </c>
      <c r="M267" s="13">
        <f t="shared" si="11"/>
        <v>1613392.857142857</v>
      </c>
      <c r="N267" s="11">
        <v>1807000</v>
      </c>
      <c r="O267" s="10" t="s">
        <v>333</v>
      </c>
      <c r="P267" s="28" t="s">
        <v>584</v>
      </c>
      <c r="Q267" s="77" t="s">
        <v>1146</v>
      </c>
      <c r="R267" s="162">
        <v>0</v>
      </c>
    </row>
    <row r="268" spans="1:18" ht="52.5" customHeight="1">
      <c r="A268" s="27" t="s">
        <v>727</v>
      </c>
      <c r="B268" s="60" t="s">
        <v>52</v>
      </c>
      <c r="C268" s="145" t="s">
        <v>50</v>
      </c>
      <c r="D268" s="145" t="s">
        <v>53</v>
      </c>
      <c r="E268" s="77" t="s">
        <v>889</v>
      </c>
      <c r="F268" s="14" t="s">
        <v>433</v>
      </c>
      <c r="G268" s="167" t="s">
        <v>880</v>
      </c>
      <c r="H268" s="167" t="s">
        <v>880</v>
      </c>
      <c r="I268" s="15" t="s">
        <v>1</v>
      </c>
      <c r="J268" s="20">
        <v>25</v>
      </c>
      <c r="K268" s="20" t="s">
        <v>40</v>
      </c>
      <c r="L268" s="13">
        <f t="shared" si="10"/>
        <v>4992.857142857142</v>
      </c>
      <c r="M268" s="13">
        <f t="shared" si="11"/>
        <v>124821.42857142857</v>
      </c>
      <c r="N268" s="11">
        <v>139800</v>
      </c>
      <c r="O268" s="10" t="s">
        <v>45</v>
      </c>
      <c r="P268" s="28" t="s">
        <v>584</v>
      </c>
      <c r="Q268" s="77" t="s">
        <v>879</v>
      </c>
      <c r="R268" s="162">
        <v>0</v>
      </c>
    </row>
    <row r="269" spans="1:18" ht="63.75" customHeight="1">
      <c r="A269" s="27" t="s">
        <v>728</v>
      </c>
      <c r="B269" s="60" t="s">
        <v>52</v>
      </c>
      <c r="C269" s="145" t="s">
        <v>50</v>
      </c>
      <c r="D269" s="145" t="s">
        <v>53</v>
      </c>
      <c r="E269" s="62" t="s">
        <v>201</v>
      </c>
      <c r="F269" s="14" t="s">
        <v>202</v>
      </c>
      <c r="G269" s="14" t="s">
        <v>203</v>
      </c>
      <c r="H269" s="66" t="s">
        <v>867</v>
      </c>
      <c r="I269" s="15" t="s">
        <v>1</v>
      </c>
      <c r="J269" s="10">
        <v>5</v>
      </c>
      <c r="K269" s="20" t="s">
        <v>40</v>
      </c>
      <c r="L269" s="13">
        <f t="shared" si="10"/>
        <v>30000</v>
      </c>
      <c r="M269" s="72">
        <f t="shared" si="11"/>
        <v>150000</v>
      </c>
      <c r="N269" s="72">
        <v>168000</v>
      </c>
      <c r="O269" s="10" t="s">
        <v>333</v>
      </c>
      <c r="P269" s="28" t="s">
        <v>584</v>
      </c>
      <c r="Q269" s="77" t="s">
        <v>866</v>
      </c>
      <c r="R269" s="209">
        <v>0</v>
      </c>
    </row>
    <row r="270" spans="1:18" ht="41.25" customHeight="1">
      <c r="A270" s="27" t="s">
        <v>729</v>
      </c>
      <c r="B270" s="60" t="s">
        <v>52</v>
      </c>
      <c r="C270" s="145" t="s">
        <v>50</v>
      </c>
      <c r="D270" s="145" t="s">
        <v>53</v>
      </c>
      <c r="E270" s="62" t="s">
        <v>201</v>
      </c>
      <c r="F270" s="14" t="s">
        <v>202</v>
      </c>
      <c r="G270" s="14" t="s">
        <v>203</v>
      </c>
      <c r="H270" s="66" t="s">
        <v>1239</v>
      </c>
      <c r="I270" s="15" t="s">
        <v>1</v>
      </c>
      <c r="J270" s="10">
        <v>1</v>
      </c>
      <c r="K270" s="20" t="s">
        <v>40</v>
      </c>
      <c r="L270" s="13">
        <f t="shared" si="10"/>
        <v>64285.71428571428</v>
      </c>
      <c r="M270" s="72">
        <f t="shared" si="11"/>
        <v>64285.71428571428</v>
      </c>
      <c r="N270" s="11">
        <v>72000</v>
      </c>
      <c r="O270" s="10" t="s">
        <v>764</v>
      </c>
      <c r="P270" s="28" t="s">
        <v>584</v>
      </c>
      <c r="Q270" s="77" t="s">
        <v>866</v>
      </c>
      <c r="R270" s="209">
        <v>0</v>
      </c>
    </row>
    <row r="271" spans="1:18" ht="56.25" customHeight="1">
      <c r="A271" s="27" t="s">
        <v>730</v>
      </c>
      <c r="B271" s="60" t="s">
        <v>52</v>
      </c>
      <c r="C271" s="145" t="s">
        <v>50</v>
      </c>
      <c r="D271" s="145" t="s">
        <v>53</v>
      </c>
      <c r="E271" s="62" t="s">
        <v>201</v>
      </c>
      <c r="F271" s="14" t="s">
        <v>202</v>
      </c>
      <c r="G271" s="14" t="s">
        <v>203</v>
      </c>
      <c r="H271" s="15" t="s">
        <v>384</v>
      </c>
      <c r="I271" s="15" t="s">
        <v>1</v>
      </c>
      <c r="J271" s="10">
        <v>30</v>
      </c>
      <c r="K271" s="20" t="s">
        <v>40</v>
      </c>
      <c r="L271" s="13">
        <f t="shared" si="10"/>
        <v>7592.261904761905</v>
      </c>
      <c r="M271" s="11">
        <f>N271/1.12</f>
        <v>227767.85714285713</v>
      </c>
      <c r="N271" s="11">
        <v>255100</v>
      </c>
      <c r="O271" s="10" t="s">
        <v>382</v>
      </c>
      <c r="P271" s="28" t="s">
        <v>584</v>
      </c>
      <c r="Q271" s="77" t="s">
        <v>866</v>
      </c>
      <c r="R271" s="209">
        <v>0</v>
      </c>
    </row>
    <row r="272" spans="1:18" ht="63.75" customHeight="1">
      <c r="A272" s="27" t="s">
        <v>556</v>
      </c>
      <c r="B272" s="60" t="s">
        <v>52</v>
      </c>
      <c r="C272" s="145" t="s">
        <v>50</v>
      </c>
      <c r="D272" s="145" t="s">
        <v>53</v>
      </c>
      <c r="E272" s="62" t="s">
        <v>201</v>
      </c>
      <c r="F272" s="14" t="s">
        <v>202</v>
      </c>
      <c r="G272" s="14" t="s">
        <v>203</v>
      </c>
      <c r="H272" s="66" t="s">
        <v>1336</v>
      </c>
      <c r="I272" s="15" t="s">
        <v>1</v>
      </c>
      <c r="J272" s="10">
        <v>20</v>
      </c>
      <c r="K272" s="20" t="s">
        <v>40</v>
      </c>
      <c r="L272" s="13">
        <f>M272/J272</f>
        <v>7593.75</v>
      </c>
      <c r="M272" s="11">
        <f>N272/1.12</f>
        <v>151875</v>
      </c>
      <c r="N272" s="11">
        <v>170100</v>
      </c>
      <c r="O272" s="10" t="s">
        <v>58</v>
      </c>
      <c r="P272" s="28" t="s">
        <v>584</v>
      </c>
      <c r="Q272" s="77" t="s">
        <v>866</v>
      </c>
      <c r="R272" s="209">
        <v>0</v>
      </c>
    </row>
    <row r="273" spans="1:18" ht="45.75" customHeight="1">
      <c r="A273" s="27" t="s">
        <v>731</v>
      </c>
      <c r="B273" s="60" t="s">
        <v>52</v>
      </c>
      <c r="C273" s="145" t="s">
        <v>50</v>
      </c>
      <c r="D273" s="145" t="s">
        <v>53</v>
      </c>
      <c r="E273" s="62" t="s">
        <v>204</v>
      </c>
      <c r="F273" s="14" t="s">
        <v>202</v>
      </c>
      <c r="G273" s="14" t="s">
        <v>205</v>
      </c>
      <c r="H273" s="199" t="s">
        <v>1240</v>
      </c>
      <c r="I273" s="15" t="s">
        <v>1</v>
      </c>
      <c r="J273" s="20">
        <v>1</v>
      </c>
      <c r="K273" s="20" t="s">
        <v>40</v>
      </c>
      <c r="L273" s="13">
        <f aca="true" t="shared" si="12" ref="L273:L342">M273/J273</f>
        <v>26696.42857142857</v>
      </c>
      <c r="M273" s="11">
        <f aca="true" t="shared" si="13" ref="M273:M294">N273/1.12</f>
        <v>26696.42857142857</v>
      </c>
      <c r="N273" s="11">
        <v>29900</v>
      </c>
      <c r="O273" s="10" t="s">
        <v>764</v>
      </c>
      <c r="P273" s="28" t="s">
        <v>584</v>
      </c>
      <c r="Q273" s="77" t="s">
        <v>866</v>
      </c>
      <c r="R273" s="10">
        <v>0</v>
      </c>
    </row>
    <row r="274" spans="1:18" ht="40.5" customHeight="1">
      <c r="A274" s="27" t="s">
        <v>732</v>
      </c>
      <c r="B274" s="60" t="s">
        <v>52</v>
      </c>
      <c r="C274" s="145" t="s">
        <v>50</v>
      </c>
      <c r="D274" s="145" t="s">
        <v>53</v>
      </c>
      <c r="E274" s="62" t="s">
        <v>161</v>
      </c>
      <c r="F274" s="14" t="s">
        <v>159</v>
      </c>
      <c r="G274" s="14" t="s">
        <v>162</v>
      </c>
      <c r="H274" s="15" t="s">
        <v>363</v>
      </c>
      <c r="I274" s="15" t="s">
        <v>1</v>
      </c>
      <c r="J274" s="146">
        <v>300</v>
      </c>
      <c r="K274" s="147" t="s">
        <v>22</v>
      </c>
      <c r="L274" s="148">
        <f t="shared" si="12"/>
        <v>803.5714285714286</v>
      </c>
      <c r="M274" s="149">
        <f t="shared" si="13"/>
        <v>241071.42857142855</v>
      </c>
      <c r="N274" s="149">
        <v>270000</v>
      </c>
      <c r="O274" s="10" t="s">
        <v>382</v>
      </c>
      <c r="P274" s="28" t="s">
        <v>584</v>
      </c>
      <c r="Q274" s="77" t="s">
        <v>585</v>
      </c>
      <c r="R274" s="162">
        <v>0</v>
      </c>
    </row>
    <row r="275" spans="1:18" ht="40.5" customHeight="1">
      <c r="A275" s="27" t="s">
        <v>733</v>
      </c>
      <c r="B275" s="60" t="s">
        <v>52</v>
      </c>
      <c r="C275" s="145" t="s">
        <v>50</v>
      </c>
      <c r="D275" s="145" t="s">
        <v>53</v>
      </c>
      <c r="E275" s="151" t="s">
        <v>280</v>
      </c>
      <c r="F275" s="14" t="s">
        <v>340</v>
      </c>
      <c r="G275" s="14" t="s">
        <v>281</v>
      </c>
      <c r="H275" s="15" t="s">
        <v>348</v>
      </c>
      <c r="I275" s="15" t="s">
        <v>1</v>
      </c>
      <c r="J275" s="146">
        <v>10</v>
      </c>
      <c r="K275" s="147" t="s">
        <v>21</v>
      </c>
      <c r="L275" s="148">
        <f t="shared" si="12"/>
        <v>624.9999999999999</v>
      </c>
      <c r="M275" s="149">
        <f t="shared" si="13"/>
        <v>6249.999999999999</v>
      </c>
      <c r="N275" s="149">
        <v>7000</v>
      </c>
      <c r="O275" s="10" t="s">
        <v>382</v>
      </c>
      <c r="P275" s="28" t="s">
        <v>584</v>
      </c>
      <c r="Q275" s="77" t="s">
        <v>585</v>
      </c>
      <c r="R275" s="162">
        <v>0</v>
      </c>
    </row>
    <row r="276" spans="1:18" ht="40.5" customHeight="1">
      <c r="A276" s="27" t="s">
        <v>734</v>
      </c>
      <c r="B276" s="60" t="s">
        <v>52</v>
      </c>
      <c r="C276" s="145" t="s">
        <v>50</v>
      </c>
      <c r="D276" s="145" t="s">
        <v>53</v>
      </c>
      <c r="E276" s="62" t="s">
        <v>201</v>
      </c>
      <c r="F276" s="14" t="s">
        <v>202</v>
      </c>
      <c r="G276" s="14" t="s">
        <v>203</v>
      </c>
      <c r="H276" s="66" t="s">
        <v>291</v>
      </c>
      <c r="I276" s="15" t="s">
        <v>1</v>
      </c>
      <c r="J276" s="10">
        <v>3</v>
      </c>
      <c r="K276" s="20" t="s">
        <v>40</v>
      </c>
      <c r="L276" s="13">
        <f t="shared" si="12"/>
        <v>60982.14285714285</v>
      </c>
      <c r="M276" s="72">
        <f t="shared" si="13"/>
        <v>182946.42857142855</v>
      </c>
      <c r="N276" s="72">
        <v>204900</v>
      </c>
      <c r="O276" s="10" t="s">
        <v>57</v>
      </c>
      <c r="P276" s="28" t="s">
        <v>584</v>
      </c>
      <c r="Q276" s="77" t="s">
        <v>866</v>
      </c>
      <c r="R276" s="209">
        <v>0</v>
      </c>
    </row>
    <row r="277" spans="1:18" ht="40.5" customHeight="1">
      <c r="A277" s="27" t="s">
        <v>735</v>
      </c>
      <c r="B277" s="60" t="s">
        <v>52</v>
      </c>
      <c r="C277" s="145" t="s">
        <v>50</v>
      </c>
      <c r="D277" s="145" t="s">
        <v>53</v>
      </c>
      <c r="E277" s="62" t="s">
        <v>201</v>
      </c>
      <c r="F277" s="14" t="s">
        <v>202</v>
      </c>
      <c r="G277" s="14" t="s">
        <v>203</v>
      </c>
      <c r="H277" s="124" t="s">
        <v>867</v>
      </c>
      <c r="I277" s="15" t="s">
        <v>1</v>
      </c>
      <c r="J277" s="10">
        <v>3</v>
      </c>
      <c r="K277" s="20" t="s">
        <v>40</v>
      </c>
      <c r="L277" s="13">
        <f t="shared" si="12"/>
        <v>24642.85714285714</v>
      </c>
      <c r="M277" s="72">
        <f t="shared" si="13"/>
        <v>73928.57142857142</v>
      </c>
      <c r="N277" s="72">
        <v>82800</v>
      </c>
      <c r="O277" s="10" t="s">
        <v>57</v>
      </c>
      <c r="P277" s="28" t="s">
        <v>584</v>
      </c>
      <c r="Q277" s="77" t="s">
        <v>866</v>
      </c>
      <c r="R277" s="209">
        <v>0</v>
      </c>
    </row>
    <row r="278" spans="1:24" s="139" customFormat="1" ht="43.5" customHeight="1">
      <c r="A278" s="27" t="s">
        <v>736</v>
      </c>
      <c r="B278" s="60" t="s">
        <v>52</v>
      </c>
      <c r="C278" s="145" t="s">
        <v>50</v>
      </c>
      <c r="D278" s="145" t="s">
        <v>53</v>
      </c>
      <c r="E278" s="164" t="s">
        <v>573</v>
      </c>
      <c r="F278" s="165" t="s">
        <v>572</v>
      </c>
      <c r="G278" s="15" t="s">
        <v>782</v>
      </c>
      <c r="H278" s="15" t="s">
        <v>783</v>
      </c>
      <c r="I278" s="166" t="s">
        <v>1</v>
      </c>
      <c r="J278" s="20">
        <v>1</v>
      </c>
      <c r="K278" s="20" t="s">
        <v>40</v>
      </c>
      <c r="L278" s="13">
        <f t="shared" si="12"/>
        <v>80357.14285714286</v>
      </c>
      <c r="M278" s="11">
        <f t="shared" si="13"/>
        <v>80357.14285714286</v>
      </c>
      <c r="N278" s="11">
        <v>90000</v>
      </c>
      <c r="O278" s="10" t="s">
        <v>43</v>
      </c>
      <c r="P278" s="28" t="s">
        <v>584</v>
      </c>
      <c r="Q278" s="77" t="s">
        <v>61</v>
      </c>
      <c r="R278" s="162">
        <v>0</v>
      </c>
      <c r="V278" s="29"/>
      <c r="W278" s="29"/>
      <c r="X278" s="29"/>
    </row>
    <row r="279" spans="1:18" s="139" customFormat="1" ht="43.5" customHeight="1">
      <c r="A279" s="27" t="s">
        <v>737</v>
      </c>
      <c r="B279" s="60" t="s">
        <v>52</v>
      </c>
      <c r="C279" s="145" t="s">
        <v>50</v>
      </c>
      <c r="D279" s="145" t="s">
        <v>53</v>
      </c>
      <c r="E279" s="164" t="s">
        <v>573</v>
      </c>
      <c r="F279" s="165" t="s">
        <v>572</v>
      </c>
      <c r="G279" s="154" t="s">
        <v>784</v>
      </c>
      <c r="H279" s="154" t="s">
        <v>785</v>
      </c>
      <c r="I279" s="166" t="s">
        <v>1</v>
      </c>
      <c r="J279" s="20">
        <v>2</v>
      </c>
      <c r="K279" s="20" t="s">
        <v>40</v>
      </c>
      <c r="L279" s="13">
        <f t="shared" si="12"/>
        <v>22321.42857142857</v>
      </c>
      <c r="M279" s="11">
        <f t="shared" si="13"/>
        <v>44642.85714285714</v>
      </c>
      <c r="N279" s="11">
        <v>50000</v>
      </c>
      <c r="O279" s="10" t="s">
        <v>43</v>
      </c>
      <c r="P279" s="28" t="s">
        <v>584</v>
      </c>
      <c r="Q279" s="77" t="s">
        <v>61</v>
      </c>
      <c r="R279" s="162">
        <v>0</v>
      </c>
    </row>
    <row r="280" spans="1:18" s="139" customFormat="1" ht="43.5" customHeight="1">
      <c r="A280" s="27" t="s">
        <v>557</v>
      </c>
      <c r="B280" s="60" t="s">
        <v>52</v>
      </c>
      <c r="C280" s="145" t="s">
        <v>50</v>
      </c>
      <c r="D280" s="145" t="s">
        <v>53</v>
      </c>
      <c r="E280" s="113" t="s">
        <v>890</v>
      </c>
      <c r="F280" s="168" t="s">
        <v>788</v>
      </c>
      <c r="G280" s="70" t="s">
        <v>786</v>
      </c>
      <c r="H280" s="15" t="s">
        <v>787</v>
      </c>
      <c r="I280" s="166" t="s">
        <v>1</v>
      </c>
      <c r="J280" s="20">
        <v>1</v>
      </c>
      <c r="K280" s="20" t="s">
        <v>40</v>
      </c>
      <c r="L280" s="13">
        <f t="shared" si="12"/>
        <v>58631.24999999999</v>
      </c>
      <c r="M280" s="11">
        <f t="shared" si="13"/>
        <v>58631.24999999999</v>
      </c>
      <c r="N280" s="72">
        <v>65667</v>
      </c>
      <c r="O280" s="10" t="s">
        <v>43</v>
      </c>
      <c r="P280" s="28" t="s">
        <v>584</v>
      </c>
      <c r="Q280" s="77" t="s">
        <v>61</v>
      </c>
      <c r="R280" s="162">
        <v>0</v>
      </c>
    </row>
    <row r="281" spans="1:18" s="139" customFormat="1" ht="43.5" customHeight="1">
      <c r="A281" s="27" t="s">
        <v>559</v>
      </c>
      <c r="B281" s="60" t="s">
        <v>52</v>
      </c>
      <c r="C281" s="145" t="s">
        <v>50</v>
      </c>
      <c r="D281" s="145" t="s">
        <v>53</v>
      </c>
      <c r="E281" s="144" t="s">
        <v>631</v>
      </c>
      <c r="F281" s="169" t="s">
        <v>788</v>
      </c>
      <c r="G281" s="159" t="s">
        <v>789</v>
      </c>
      <c r="H281" s="80" t="s">
        <v>790</v>
      </c>
      <c r="I281" s="166" t="s">
        <v>1</v>
      </c>
      <c r="J281" s="20">
        <v>1</v>
      </c>
      <c r="K281" s="20" t="s">
        <v>40</v>
      </c>
      <c r="L281" s="13">
        <f t="shared" si="12"/>
        <v>54037.49999999999</v>
      </c>
      <c r="M281" s="11">
        <f t="shared" si="13"/>
        <v>54037.49999999999</v>
      </c>
      <c r="N281" s="72">
        <v>60522</v>
      </c>
      <c r="O281" s="10" t="s">
        <v>43</v>
      </c>
      <c r="P281" s="28" t="s">
        <v>584</v>
      </c>
      <c r="Q281" s="77" t="s">
        <v>61</v>
      </c>
      <c r="R281" s="162">
        <v>0</v>
      </c>
    </row>
    <row r="282" spans="1:18" s="139" customFormat="1" ht="43.5" customHeight="1">
      <c r="A282" s="27" t="s">
        <v>558</v>
      </c>
      <c r="B282" s="60" t="s">
        <v>52</v>
      </c>
      <c r="C282" s="145" t="s">
        <v>50</v>
      </c>
      <c r="D282" s="145" t="s">
        <v>53</v>
      </c>
      <c r="E282" s="144" t="s">
        <v>631</v>
      </c>
      <c r="F282" s="15" t="s">
        <v>792</v>
      </c>
      <c r="G282" s="15" t="s">
        <v>792</v>
      </c>
      <c r="H282" s="80" t="s">
        <v>791</v>
      </c>
      <c r="I282" s="166" t="s">
        <v>1</v>
      </c>
      <c r="J282" s="20">
        <v>1</v>
      </c>
      <c r="K282" s="20" t="s">
        <v>40</v>
      </c>
      <c r="L282" s="13">
        <f t="shared" si="12"/>
        <v>71775</v>
      </c>
      <c r="M282" s="11">
        <f t="shared" si="13"/>
        <v>71775</v>
      </c>
      <c r="N282" s="72">
        <v>80388</v>
      </c>
      <c r="O282" s="10" t="s">
        <v>43</v>
      </c>
      <c r="P282" s="28" t="s">
        <v>584</v>
      </c>
      <c r="Q282" s="77" t="s">
        <v>61</v>
      </c>
      <c r="R282" s="162">
        <v>0</v>
      </c>
    </row>
    <row r="283" spans="1:18" s="139" customFormat="1" ht="43.5" customHeight="1">
      <c r="A283" s="27" t="s">
        <v>829</v>
      </c>
      <c r="B283" s="60" t="s">
        <v>52</v>
      </c>
      <c r="C283" s="145" t="s">
        <v>50</v>
      </c>
      <c r="D283" s="145" t="s">
        <v>53</v>
      </c>
      <c r="E283" s="144" t="s">
        <v>631</v>
      </c>
      <c r="F283" s="80" t="s">
        <v>794</v>
      </c>
      <c r="G283" s="80" t="s">
        <v>794</v>
      </c>
      <c r="H283" s="80" t="s">
        <v>793</v>
      </c>
      <c r="I283" s="166" t="s">
        <v>1</v>
      </c>
      <c r="J283" s="20">
        <v>1</v>
      </c>
      <c r="K283" s="20" t="s">
        <v>40</v>
      </c>
      <c r="L283" s="13">
        <f t="shared" si="12"/>
        <v>99423.21428571428</v>
      </c>
      <c r="M283" s="11">
        <f t="shared" si="13"/>
        <v>99423.21428571428</v>
      </c>
      <c r="N283" s="72">
        <v>111354</v>
      </c>
      <c r="O283" s="10" t="s">
        <v>43</v>
      </c>
      <c r="P283" s="28" t="s">
        <v>584</v>
      </c>
      <c r="Q283" s="77" t="s">
        <v>61</v>
      </c>
      <c r="R283" s="162">
        <v>0</v>
      </c>
    </row>
    <row r="284" spans="1:18" s="139" customFormat="1" ht="43.5" customHeight="1">
      <c r="A284" s="27" t="s">
        <v>839</v>
      </c>
      <c r="B284" s="60" t="s">
        <v>52</v>
      </c>
      <c r="C284" s="145" t="s">
        <v>50</v>
      </c>
      <c r="D284" s="170" t="s">
        <v>53</v>
      </c>
      <c r="E284" s="171" t="s">
        <v>631</v>
      </c>
      <c r="F284" s="196" t="s">
        <v>796</v>
      </c>
      <c r="G284" s="196" t="s">
        <v>796</v>
      </c>
      <c r="H284" s="154" t="s">
        <v>795</v>
      </c>
      <c r="I284" s="166" t="s">
        <v>1</v>
      </c>
      <c r="J284" s="20">
        <v>1</v>
      </c>
      <c r="K284" s="20" t="s">
        <v>40</v>
      </c>
      <c r="L284" s="13">
        <f t="shared" si="12"/>
        <v>26780.35714285714</v>
      </c>
      <c r="M284" s="11">
        <f t="shared" si="13"/>
        <v>26780.35714285714</v>
      </c>
      <c r="N284" s="218">
        <v>29994</v>
      </c>
      <c r="O284" s="10" t="s">
        <v>43</v>
      </c>
      <c r="P284" s="28" t="s">
        <v>584</v>
      </c>
      <c r="Q284" s="77" t="s">
        <v>61</v>
      </c>
      <c r="R284" s="162">
        <v>0</v>
      </c>
    </row>
    <row r="285" spans="1:18" s="139" customFormat="1" ht="56.25" customHeight="1">
      <c r="A285" s="27" t="s">
        <v>845</v>
      </c>
      <c r="B285" s="60" t="s">
        <v>52</v>
      </c>
      <c r="C285" s="145" t="s">
        <v>50</v>
      </c>
      <c r="D285" s="145" t="s">
        <v>53</v>
      </c>
      <c r="E285" s="172" t="s">
        <v>571</v>
      </c>
      <c r="F285" s="15" t="s">
        <v>1328</v>
      </c>
      <c r="G285" s="15" t="s">
        <v>1329</v>
      </c>
      <c r="H285" s="15" t="s">
        <v>1329</v>
      </c>
      <c r="I285" s="15" t="s">
        <v>1</v>
      </c>
      <c r="J285" s="20">
        <v>9</v>
      </c>
      <c r="K285" s="20" t="s">
        <v>40</v>
      </c>
      <c r="L285" s="13">
        <f>M285/J285</f>
        <v>16629.464285714283</v>
      </c>
      <c r="M285" s="11">
        <f t="shared" si="13"/>
        <v>149665.17857142855</v>
      </c>
      <c r="N285" s="11">
        <v>167625</v>
      </c>
      <c r="O285" s="10" t="s">
        <v>1279</v>
      </c>
      <c r="P285" s="28" t="s">
        <v>584</v>
      </c>
      <c r="Q285" s="77" t="s">
        <v>61</v>
      </c>
      <c r="R285" s="162">
        <v>0</v>
      </c>
    </row>
    <row r="286" spans="1:18" s="139" customFormat="1" ht="56.25" customHeight="1">
      <c r="A286" s="27" t="s">
        <v>851</v>
      </c>
      <c r="B286" s="60" t="s">
        <v>52</v>
      </c>
      <c r="C286" s="145" t="s">
        <v>50</v>
      </c>
      <c r="D286" s="173" t="s">
        <v>53</v>
      </c>
      <c r="E286" s="174" t="s">
        <v>633</v>
      </c>
      <c r="F286" s="200" t="s">
        <v>634</v>
      </c>
      <c r="G286" s="154" t="s">
        <v>797</v>
      </c>
      <c r="H286" s="132" t="s">
        <v>798</v>
      </c>
      <c r="I286" s="15" t="s">
        <v>1</v>
      </c>
      <c r="J286" s="20">
        <v>1</v>
      </c>
      <c r="K286" s="20" t="s">
        <v>40</v>
      </c>
      <c r="L286" s="13">
        <f t="shared" si="12"/>
        <v>71772.32142857142</v>
      </c>
      <c r="M286" s="11">
        <f t="shared" si="13"/>
        <v>71772.32142857142</v>
      </c>
      <c r="N286" s="72">
        <v>80385</v>
      </c>
      <c r="O286" s="10" t="s">
        <v>43</v>
      </c>
      <c r="P286" s="28" t="s">
        <v>584</v>
      </c>
      <c r="Q286" s="77" t="s">
        <v>61</v>
      </c>
      <c r="R286" s="162">
        <v>0</v>
      </c>
    </row>
    <row r="287" spans="1:18" s="139" customFormat="1" ht="56.25" customHeight="1">
      <c r="A287" s="27" t="s">
        <v>852</v>
      </c>
      <c r="B287" s="103" t="s">
        <v>52</v>
      </c>
      <c r="C287" s="173" t="s">
        <v>50</v>
      </c>
      <c r="D287" s="145" t="s">
        <v>53</v>
      </c>
      <c r="E287" s="144" t="s">
        <v>631</v>
      </c>
      <c r="F287" s="85" t="s">
        <v>206</v>
      </c>
      <c r="G287" s="15" t="s">
        <v>799</v>
      </c>
      <c r="H287" s="124" t="s">
        <v>800</v>
      </c>
      <c r="I287" s="15" t="s">
        <v>1</v>
      </c>
      <c r="J287" s="20">
        <v>6</v>
      </c>
      <c r="K287" s="20" t="s">
        <v>40</v>
      </c>
      <c r="L287" s="13">
        <f t="shared" si="12"/>
        <v>44538.39285714285</v>
      </c>
      <c r="M287" s="11">
        <f t="shared" si="13"/>
        <v>267230.3571428571</v>
      </c>
      <c r="N287" s="72">
        <v>299298</v>
      </c>
      <c r="O287" s="10" t="s">
        <v>43</v>
      </c>
      <c r="P287" s="28" t="s">
        <v>584</v>
      </c>
      <c r="Q287" s="77" t="s">
        <v>61</v>
      </c>
      <c r="R287" s="162">
        <v>0</v>
      </c>
    </row>
    <row r="288" spans="1:18" s="139" customFormat="1" ht="76.5" customHeight="1">
      <c r="A288" s="27" t="s">
        <v>853</v>
      </c>
      <c r="B288" s="60" t="s">
        <v>52</v>
      </c>
      <c r="C288" s="145" t="s">
        <v>50</v>
      </c>
      <c r="D288" s="145" t="s">
        <v>53</v>
      </c>
      <c r="E288" s="143" t="s">
        <v>631</v>
      </c>
      <c r="F288" s="16" t="s">
        <v>206</v>
      </c>
      <c r="G288" s="16" t="s">
        <v>632</v>
      </c>
      <c r="H288" s="12" t="s">
        <v>630</v>
      </c>
      <c r="I288" s="15" t="s">
        <v>1</v>
      </c>
      <c r="J288" s="175">
        <v>2</v>
      </c>
      <c r="K288" s="20" t="s">
        <v>40</v>
      </c>
      <c r="L288" s="13">
        <f t="shared" si="12"/>
        <v>46469.642857142855</v>
      </c>
      <c r="M288" s="13">
        <f t="shared" si="13"/>
        <v>92939.28571428571</v>
      </c>
      <c r="N288" s="96">
        <v>104092</v>
      </c>
      <c r="O288" s="10" t="s">
        <v>764</v>
      </c>
      <c r="P288" s="28" t="s">
        <v>584</v>
      </c>
      <c r="Q288" s="77" t="s">
        <v>61</v>
      </c>
      <c r="R288" s="209">
        <v>0</v>
      </c>
    </row>
    <row r="289" spans="1:24" ht="62.25" customHeight="1">
      <c r="A289" s="27" t="s">
        <v>854</v>
      </c>
      <c r="B289" s="60" t="s">
        <v>52</v>
      </c>
      <c r="C289" s="145" t="s">
        <v>50</v>
      </c>
      <c r="D289" s="145" t="s">
        <v>53</v>
      </c>
      <c r="E289" s="176" t="s">
        <v>566</v>
      </c>
      <c r="F289" s="12" t="s">
        <v>567</v>
      </c>
      <c r="G289" s="166" t="s">
        <v>869</v>
      </c>
      <c r="H289" s="15" t="s">
        <v>869</v>
      </c>
      <c r="I289" s="160" t="s">
        <v>1</v>
      </c>
      <c r="J289" s="161">
        <v>4</v>
      </c>
      <c r="K289" s="177" t="s">
        <v>40</v>
      </c>
      <c r="L289" s="112">
        <f t="shared" si="12"/>
        <v>16294.642857142855</v>
      </c>
      <c r="M289" s="178">
        <f t="shared" si="13"/>
        <v>65178.57142857142</v>
      </c>
      <c r="N289" s="130">
        <v>73000</v>
      </c>
      <c r="O289" s="126" t="s">
        <v>45</v>
      </c>
      <c r="P289" s="28" t="s">
        <v>576</v>
      </c>
      <c r="Q289" s="77" t="s">
        <v>868</v>
      </c>
      <c r="R289" s="162">
        <v>0</v>
      </c>
      <c r="V289" s="139"/>
      <c r="W289" s="139"/>
      <c r="X289" s="139"/>
    </row>
    <row r="290" spans="1:18" ht="89.25" customHeight="1">
      <c r="A290" s="27" t="s">
        <v>855</v>
      </c>
      <c r="B290" s="60" t="s">
        <v>52</v>
      </c>
      <c r="C290" s="145" t="s">
        <v>50</v>
      </c>
      <c r="D290" s="145" t="s">
        <v>53</v>
      </c>
      <c r="E290" s="176" t="s">
        <v>566</v>
      </c>
      <c r="F290" s="12" t="s">
        <v>567</v>
      </c>
      <c r="G290" s="166" t="s">
        <v>870</v>
      </c>
      <c r="H290" s="15" t="s">
        <v>870</v>
      </c>
      <c r="I290" s="160" t="s">
        <v>1</v>
      </c>
      <c r="J290" s="161">
        <v>4</v>
      </c>
      <c r="K290" s="177" t="s">
        <v>40</v>
      </c>
      <c r="L290" s="112">
        <f t="shared" si="12"/>
        <v>26383.92857142857</v>
      </c>
      <c r="M290" s="178">
        <f t="shared" si="13"/>
        <v>105535.71428571428</v>
      </c>
      <c r="N290" s="130">
        <v>118200</v>
      </c>
      <c r="O290" s="126" t="s">
        <v>45</v>
      </c>
      <c r="P290" s="28" t="s">
        <v>576</v>
      </c>
      <c r="Q290" s="77" t="s">
        <v>868</v>
      </c>
      <c r="R290" s="162">
        <v>0</v>
      </c>
    </row>
    <row r="291" spans="1:18" ht="89.25" customHeight="1">
      <c r="A291" s="27" t="s">
        <v>856</v>
      </c>
      <c r="B291" s="60" t="s">
        <v>52</v>
      </c>
      <c r="C291" s="145" t="s">
        <v>50</v>
      </c>
      <c r="D291" s="145" t="s">
        <v>53</v>
      </c>
      <c r="E291" s="176" t="s">
        <v>566</v>
      </c>
      <c r="F291" s="12" t="s">
        <v>567</v>
      </c>
      <c r="G291" s="166" t="s">
        <v>871</v>
      </c>
      <c r="H291" s="15" t="s">
        <v>871</v>
      </c>
      <c r="I291" s="160" t="s">
        <v>1</v>
      </c>
      <c r="J291" s="161">
        <v>4</v>
      </c>
      <c r="K291" s="177" t="s">
        <v>40</v>
      </c>
      <c r="L291" s="112">
        <f t="shared" si="12"/>
        <v>40803.57142857143</v>
      </c>
      <c r="M291" s="178">
        <f t="shared" si="13"/>
        <v>163214.2857142857</v>
      </c>
      <c r="N291" s="130">
        <v>182800</v>
      </c>
      <c r="O291" s="126" t="s">
        <v>45</v>
      </c>
      <c r="P291" s="28" t="s">
        <v>576</v>
      </c>
      <c r="Q291" s="77" t="s">
        <v>868</v>
      </c>
      <c r="R291" s="162">
        <v>0</v>
      </c>
    </row>
    <row r="292" spans="1:18" ht="70.5" customHeight="1">
      <c r="A292" s="27" t="s">
        <v>857</v>
      </c>
      <c r="B292" s="60" t="s">
        <v>52</v>
      </c>
      <c r="C292" s="145" t="s">
        <v>50</v>
      </c>
      <c r="D292" s="145" t="s">
        <v>53</v>
      </c>
      <c r="E292" s="164" t="s">
        <v>568</v>
      </c>
      <c r="F292" s="22" t="s">
        <v>569</v>
      </c>
      <c r="G292" s="179" t="s">
        <v>570</v>
      </c>
      <c r="H292" s="86" t="s">
        <v>872</v>
      </c>
      <c r="I292" s="160" t="s">
        <v>1</v>
      </c>
      <c r="J292" s="161">
        <v>4</v>
      </c>
      <c r="K292" s="177" t="s">
        <v>40</v>
      </c>
      <c r="L292" s="112">
        <f t="shared" si="12"/>
        <v>17008.92857142857</v>
      </c>
      <c r="M292" s="178">
        <f t="shared" si="13"/>
        <v>68035.71428571428</v>
      </c>
      <c r="N292" s="130">
        <v>76200</v>
      </c>
      <c r="O292" s="126" t="s">
        <v>45</v>
      </c>
      <c r="P292" s="28" t="s">
        <v>576</v>
      </c>
      <c r="Q292" s="77" t="s">
        <v>868</v>
      </c>
      <c r="R292" s="162">
        <v>0</v>
      </c>
    </row>
    <row r="293" spans="1:18" ht="60" customHeight="1">
      <c r="A293" s="27" t="s">
        <v>863</v>
      </c>
      <c r="B293" s="60" t="s">
        <v>52</v>
      </c>
      <c r="C293" s="145" t="s">
        <v>50</v>
      </c>
      <c r="D293" s="145" t="s">
        <v>53</v>
      </c>
      <c r="E293" s="77" t="s">
        <v>891</v>
      </c>
      <c r="F293" s="180" t="s">
        <v>579</v>
      </c>
      <c r="G293" s="82" t="s">
        <v>873</v>
      </c>
      <c r="H293" s="70" t="s">
        <v>874</v>
      </c>
      <c r="I293" s="166" t="s">
        <v>1</v>
      </c>
      <c r="J293" s="181">
        <v>12</v>
      </c>
      <c r="K293" s="177" t="s">
        <v>40</v>
      </c>
      <c r="L293" s="112">
        <f t="shared" si="12"/>
        <v>133.92857142857142</v>
      </c>
      <c r="M293" s="13">
        <f t="shared" si="13"/>
        <v>1607.1428571428569</v>
      </c>
      <c r="N293" s="195">
        <v>1800</v>
      </c>
      <c r="O293" s="126" t="s">
        <v>45</v>
      </c>
      <c r="P293" s="28" t="s">
        <v>576</v>
      </c>
      <c r="Q293" s="77" t="s">
        <v>868</v>
      </c>
      <c r="R293" s="162">
        <v>0</v>
      </c>
    </row>
    <row r="294" spans="1:18" ht="60" customHeight="1">
      <c r="A294" s="27" t="s">
        <v>865</v>
      </c>
      <c r="B294" s="60" t="s">
        <v>52</v>
      </c>
      <c r="C294" s="145" t="s">
        <v>50</v>
      </c>
      <c r="D294" s="145" t="s">
        <v>53</v>
      </c>
      <c r="E294" s="9" t="s">
        <v>1337</v>
      </c>
      <c r="F294" s="9" t="s">
        <v>1338</v>
      </c>
      <c r="G294" s="9" t="s">
        <v>1339</v>
      </c>
      <c r="H294" s="70" t="s">
        <v>1288</v>
      </c>
      <c r="I294" s="166" t="s">
        <v>1</v>
      </c>
      <c r="J294" s="20">
        <v>6</v>
      </c>
      <c r="K294" s="20" t="s">
        <v>40</v>
      </c>
      <c r="L294" s="112">
        <f t="shared" si="12"/>
        <v>1199.9999999999998</v>
      </c>
      <c r="M294" s="13">
        <f t="shared" si="13"/>
        <v>7199.999999999999</v>
      </c>
      <c r="N294" s="122">
        <v>8064</v>
      </c>
      <c r="O294" s="10" t="s">
        <v>44</v>
      </c>
      <c r="P294" s="28" t="s">
        <v>576</v>
      </c>
      <c r="Q294" s="77" t="s">
        <v>868</v>
      </c>
      <c r="R294" s="182">
        <v>0</v>
      </c>
    </row>
    <row r="295" spans="1:18" ht="59.25" customHeight="1">
      <c r="A295" s="27" t="s">
        <v>910</v>
      </c>
      <c r="B295" s="60" t="s">
        <v>52</v>
      </c>
      <c r="C295" s="145" t="s">
        <v>50</v>
      </c>
      <c r="D295" s="145" t="s">
        <v>53</v>
      </c>
      <c r="E295" s="14" t="s">
        <v>1340</v>
      </c>
      <c r="F295" s="14" t="s">
        <v>1341</v>
      </c>
      <c r="G295" s="15" t="s">
        <v>1286</v>
      </c>
      <c r="H295" s="15" t="s">
        <v>1287</v>
      </c>
      <c r="I295" s="166" t="s">
        <v>1</v>
      </c>
      <c r="J295" s="20">
        <v>6</v>
      </c>
      <c r="K295" s="20" t="s">
        <v>40</v>
      </c>
      <c r="L295" s="112">
        <f t="shared" si="12"/>
        <v>649.9999999999999</v>
      </c>
      <c r="M295" s="13">
        <f>N295/1.12</f>
        <v>3899.9999999999995</v>
      </c>
      <c r="N295" s="130">
        <v>4368</v>
      </c>
      <c r="O295" s="10" t="s">
        <v>44</v>
      </c>
      <c r="P295" s="28" t="s">
        <v>576</v>
      </c>
      <c r="Q295" s="77" t="s">
        <v>868</v>
      </c>
      <c r="R295" s="182">
        <v>0</v>
      </c>
    </row>
    <row r="296" spans="1:18" ht="59.25" customHeight="1">
      <c r="A296" s="27" t="s">
        <v>1280</v>
      </c>
      <c r="B296" s="60" t="s">
        <v>52</v>
      </c>
      <c r="C296" s="145" t="s">
        <v>50</v>
      </c>
      <c r="D296" s="145" t="s">
        <v>53</v>
      </c>
      <c r="E296" s="9" t="s">
        <v>1342</v>
      </c>
      <c r="F296" s="9" t="s">
        <v>1343</v>
      </c>
      <c r="G296" s="203" t="s">
        <v>1344</v>
      </c>
      <c r="H296" s="80" t="s">
        <v>1289</v>
      </c>
      <c r="I296" s="166" t="s">
        <v>1</v>
      </c>
      <c r="J296" s="20">
        <v>2</v>
      </c>
      <c r="K296" s="20" t="s">
        <v>40</v>
      </c>
      <c r="L296" s="112">
        <f t="shared" si="12"/>
        <v>1999.9999999999998</v>
      </c>
      <c r="M296" s="13">
        <f aca="true" t="shared" si="14" ref="M296:M301">N296/1.12</f>
        <v>3999.9999999999995</v>
      </c>
      <c r="N296" s="130">
        <v>4480</v>
      </c>
      <c r="O296" s="10" t="s">
        <v>44</v>
      </c>
      <c r="P296" s="28" t="s">
        <v>576</v>
      </c>
      <c r="Q296" s="77" t="s">
        <v>868</v>
      </c>
      <c r="R296" s="182">
        <v>0</v>
      </c>
    </row>
    <row r="297" spans="1:18" ht="59.25" customHeight="1">
      <c r="A297" s="27" t="s">
        <v>1281</v>
      </c>
      <c r="B297" s="60" t="s">
        <v>52</v>
      </c>
      <c r="C297" s="145" t="s">
        <v>50</v>
      </c>
      <c r="D297" s="145" t="s">
        <v>53</v>
      </c>
      <c r="E297" s="8" t="s">
        <v>1345</v>
      </c>
      <c r="F297" s="9" t="s">
        <v>1343</v>
      </c>
      <c r="G297" s="203" t="s">
        <v>1346</v>
      </c>
      <c r="H297" s="70" t="s">
        <v>1290</v>
      </c>
      <c r="I297" s="166" t="s">
        <v>1</v>
      </c>
      <c r="J297" s="20">
        <v>4</v>
      </c>
      <c r="K297" s="20" t="s">
        <v>40</v>
      </c>
      <c r="L297" s="112">
        <f t="shared" si="12"/>
        <v>999.9999999999999</v>
      </c>
      <c r="M297" s="13">
        <f t="shared" si="14"/>
        <v>3999.9999999999995</v>
      </c>
      <c r="N297" s="130">
        <v>4480</v>
      </c>
      <c r="O297" s="10" t="s">
        <v>44</v>
      </c>
      <c r="P297" s="28" t="s">
        <v>576</v>
      </c>
      <c r="Q297" s="77" t="s">
        <v>868</v>
      </c>
      <c r="R297" s="182">
        <v>0</v>
      </c>
    </row>
    <row r="298" spans="1:18" ht="59.25" customHeight="1">
      <c r="A298" s="27" t="s">
        <v>1282</v>
      </c>
      <c r="B298" s="60" t="s">
        <v>52</v>
      </c>
      <c r="C298" s="145" t="s">
        <v>50</v>
      </c>
      <c r="D298" s="145" t="s">
        <v>53</v>
      </c>
      <c r="E298" s="62" t="s">
        <v>1340</v>
      </c>
      <c r="F298" s="14" t="s">
        <v>1341</v>
      </c>
      <c r="G298" s="15" t="s">
        <v>1291</v>
      </c>
      <c r="H298" s="15" t="s">
        <v>1291</v>
      </c>
      <c r="I298" s="166" t="s">
        <v>1</v>
      </c>
      <c r="J298" s="20">
        <v>6</v>
      </c>
      <c r="K298" s="20" t="s">
        <v>40</v>
      </c>
      <c r="L298" s="112">
        <f t="shared" si="12"/>
        <v>235</v>
      </c>
      <c r="M298" s="13">
        <f t="shared" si="14"/>
        <v>1410</v>
      </c>
      <c r="N298" s="130">
        <v>1579.2</v>
      </c>
      <c r="O298" s="10" t="s">
        <v>44</v>
      </c>
      <c r="P298" s="28" t="s">
        <v>576</v>
      </c>
      <c r="Q298" s="77" t="s">
        <v>868</v>
      </c>
      <c r="R298" s="182">
        <v>0</v>
      </c>
    </row>
    <row r="299" spans="1:18" ht="59.25" customHeight="1">
      <c r="A299" s="27" t="s">
        <v>1283</v>
      </c>
      <c r="B299" s="60" t="s">
        <v>52</v>
      </c>
      <c r="C299" s="145" t="s">
        <v>50</v>
      </c>
      <c r="D299" s="145" t="s">
        <v>53</v>
      </c>
      <c r="E299" s="21" t="s">
        <v>1347</v>
      </c>
      <c r="F299" s="204" t="s">
        <v>411</v>
      </c>
      <c r="G299" s="205" t="s">
        <v>1348</v>
      </c>
      <c r="H299" s="15" t="s">
        <v>1292</v>
      </c>
      <c r="I299" s="166" t="s">
        <v>1</v>
      </c>
      <c r="J299" s="20">
        <v>6</v>
      </c>
      <c r="K299" s="20" t="s">
        <v>40</v>
      </c>
      <c r="L299" s="112">
        <f t="shared" si="12"/>
        <v>999.9999999999999</v>
      </c>
      <c r="M299" s="13">
        <f t="shared" si="14"/>
        <v>5999.999999999999</v>
      </c>
      <c r="N299" s="130">
        <v>6720</v>
      </c>
      <c r="O299" s="10" t="s">
        <v>44</v>
      </c>
      <c r="P299" s="28" t="s">
        <v>576</v>
      </c>
      <c r="Q299" s="77" t="s">
        <v>868</v>
      </c>
      <c r="R299" s="182">
        <v>0</v>
      </c>
    </row>
    <row r="300" spans="1:18" ht="59.25" customHeight="1">
      <c r="A300" s="27" t="s">
        <v>1284</v>
      </c>
      <c r="B300" s="60" t="s">
        <v>52</v>
      </c>
      <c r="C300" s="145" t="s">
        <v>50</v>
      </c>
      <c r="D300" s="145" t="s">
        <v>53</v>
      </c>
      <c r="E300" s="8" t="s">
        <v>1349</v>
      </c>
      <c r="F300" s="9" t="s">
        <v>1350</v>
      </c>
      <c r="G300" s="9" t="s">
        <v>1351</v>
      </c>
      <c r="H300" s="15" t="s">
        <v>1293</v>
      </c>
      <c r="I300" s="166" t="s">
        <v>1</v>
      </c>
      <c r="J300" s="20">
        <v>2</v>
      </c>
      <c r="K300" s="20" t="s">
        <v>40</v>
      </c>
      <c r="L300" s="112">
        <f t="shared" si="12"/>
        <v>1599.9999999999998</v>
      </c>
      <c r="M300" s="13">
        <f t="shared" si="14"/>
        <v>3199.9999999999995</v>
      </c>
      <c r="N300" s="130">
        <v>3584</v>
      </c>
      <c r="O300" s="10" t="s">
        <v>44</v>
      </c>
      <c r="P300" s="28" t="s">
        <v>576</v>
      </c>
      <c r="Q300" s="77" t="s">
        <v>868</v>
      </c>
      <c r="R300" s="182">
        <v>0</v>
      </c>
    </row>
    <row r="301" spans="1:18" ht="59.25" customHeight="1">
      <c r="A301" s="27" t="s">
        <v>1285</v>
      </c>
      <c r="B301" s="60" t="s">
        <v>52</v>
      </c>
      <c r="C301" s="145" t="s">
        <v>50</v>
      </c>
      <c r="D301" s="145" t="s">
        <v>53</v>
      </c>
      <c r="E301" s="9" t="s">
        <v>1349</v>
      </c>
      <c r="F301" s="9" t="s">
        <v>1350</v>
      </c>
      <c r="G301" s="9" t="s">
        <v>1351</v>
      </c>
      <c r="H301" s="15" t="s">
        <v>1294</v>
      </c>
      <c r="I301" s="166" t="s">
        <v>1</v>
      </c>
      <c r="J301" s="20">
        <v>1</v>
      </c>
      <c r="K301" s="20" t="s">
        <v>40</v>
      </c>
      <c r="L301" s="112">
        <f t="shared" si="12"/>
        <v>3399.9999999999995</v>
      </c>
      <c r="M301" s="13">
        <f t="shared" si="14"/>
        <v>3399.9999999999995</v>
      </c>
      <c r="N301" s="130">
        <v>3808</v>
      </c>
      <c r="O301" s="10" t="s">
        <v>44</v>
      </c>
      <c r="P301" s="28" t="s">
        <v>576</v>
      </c>
      <c r="Q301" s="77" t="s">
        <v>868</v>
      </c>
      <c r="R301" s="182">
        <v>0</v>
      </c>
    </row>
    <row r="302" spans="1:18" ht="75" customHeight="1">
      <c r="A302" s="27" t="s">
        <v>911</v>
      </c>
      <c r="B302" s="60" t="s">
        <v>52</v>
      </c>
      <c r="C302" s="145" t="s">
        <v>50</v>
      </c>
      <c r="D302" s="145" t="s">
        <v>53</v>
      </c>
      <c r="E302" s="176" t="s">
        <v>566</v>
      </c>
      <c r="F302" s="132" t="s">
        <v>567</v>
      </c>
      <c r="G302" s="80" t="s">
        <v>875</v>
      </c>
      <c r="H302" s="15" t="s">
        <v>875</v>
      </c>
      <c r="I302" s="15" t="s">
        <v>1</v>
      </c>
      <c r="J302" s="20">
        <v>4</v>
      </c>
      <c r="K302" s="20" t="s">
        <v>40</v>
      </c>
      <c r="L302" s="112">
        <f t="shared" si="12"/>
        <v>46428.57142857143</v>
      </c>
      <c r="M302" s="13">
        <f>N302/1.12</f>
        <v>185714.2857142857</v>
      </c>
      <c r="N302" s="130">
        <v>208000</v>
      </c>
      <c r="O302" s="10" t="s">
        <v>382</v>
      </c>
      <c r="P302" s="28" t="s">
        <v>576</v>
      </c>
      <c r="Q302" s="77" t="s">
        <v>868</v>
      </c>
      <c r="R302" s="182">
        <v>0</v>
      </c>
    </row>
    <row r="303" spans="1:18" ht="75" customHeight="1">
      <c r="A303" s="27" t="s">
        <v>912</v>
      </c>
      <c r="B303" s="60" t="s">
        <v>52</v>
      </c>
      <c r="C303" s="145" t="s">
        <v>50</v>
      </c>
      <c r="D303" s="145" t="s">
        <v>53</v>
      </c>
      <c r="E303" s="62" t="s">
        <v>834</v>
      </c>
      <c r="F303" s="14" t="s">
        <v>831</v>
      </c>
      <c r="G303" s="14" t="s">
        <v>832</v>
      </c>
      <c r="H303" s="158" t="s">
        <v>833</v>
      </c>
      <c r="I303" s="15" t="s">
        <v>1</v>
      </c>
      <c r="J303" s="157">
        <v>15.1</v>
      </c>
      <c r="K303" s="182" t="s">
        <v>29</v>
      </c>
      <c r="L303" s="112">
        <f t="shared" si="12"/>
        <v>2518.467951750237</v>
      </c>
      <c r="M303" s="13">
        <v>38028.86607142857</v>
      </c>
      <c r="N303" s="130">
        <v>42592.33</v>
      </c>
      <c r="O303" s="10" t="s">
        <v>1145</v>
      </c>
      <c r="P303" s="28" t="s">
        <v>584</v>
      </c>
      <c r="Q303" s="143" t="s">
        <v>838</v>
      </c>
      <c r="R303" s="182">
        <v>0</v>
      </c>
    </row>
    <row r="304" spans="1:18" ht="75" customHeight="1">
      <c r="A304" s="27" t="s">
        <v>913</v>
      </c>
      <c r="B304" s="60" t="s">
        <v>52</v>
      </c>
      <c r="C304" s="145" t="s">
        <v>50</v>
      </c>
      <c r="D304" s="145" t="s">
        <v>53</v>
      </c>
      <c r="E304" s="62" t="s">
        <v>960</v>
      </c>
      <c r="F304" s="183" t="s">
        <v>961</v>
      </c>
      <c r="G304" s="14" t="s">
        <v>962</v>
      </c>
      <c r="H304" s="15" t="s">
        <v>963</v>
      </c>
      <c r="I304" s="15" t="s">
        <v>1</v>
      </c>
      <c r="J304" s="20">
        <v>2</v>
      </c>
      <c r="K304" s="182" t="s">
        <v>40</v>
      </c>
      <c r="L304" s="112">
        <f t="shared" si="12"/>
        <v>5400</v>
      </c>
      <c r="M304" s="13">
        <v>10800</v>
      </c>
      <c r="N304" s="130">
        <v>12096.000000000002</v>
      </c>
      <c r="O304" s="10" t="s">
        <v>45</v>
      </c>
      <c r="P304" s="28" t="s">
        <v>584</v>
      </c>
      <c r="Q304" s="143" t="s">
        <v>1119</v>
      </c>
      <c r="R304" s="182">
        <v>0</v>
      </c>
    </row>
    <row r="305" spans="1:18" ht="75" customHeight="1">
      <c r="A305" s="27" t="s">
        <v>914</v>
      </c>
      <c r="B305" s="60" t="s">
        <v>52</v>
      </c>
      <c r="C305" s="145" t="s">
        <v>50</v>
      </c>
      <c r="D305" s="145" t="s">
        <v>53</v>
      </c>
      <c r="E305" s="62" t="s">
        <v>960</v>
      </c>
      <c r="F305" s="183" t="s">
        <v>961</v>
      </c>
      <c r="G305" s="14" t="s">
        <v>964</v>
      </c>
      <c r="H305" s="12" t="s">
        <v>965</v>
      </c>
      <c r="I305" s="15" t="s">
        <v>1</v>
      </c>
      <c r="J305" s="20">
        <v>2</v>
      </c>
      <c r="K305" s="182" t="s">
        <v>40</v>
      </c>
      <c r="L305" s="112">
        <f t="shared" si="12"/>
        <v>4600</v>
      </c>
      <c r="M305" s="13">
        <v>9200</v>
      </c>
      <c r="N305" s="130">
        <v>10304.000000000002</v>
      </c>
      <c r="O305" s="10" t="s">
        <v>45</v>
      </c>
      <c r="P305" s="28" t="s">
        <v>576</v>
      </c>
      <c r="Q305" s="143" t="s">
        <v>1119</v>
      </c>
      <c r="R305" s="182">
        <v>0</v>
      </c>
    </row>
    <row r="306" spans="1:18" ht="75" customHeight="1">
      <c r="A306" s="27" t="s">
        <v>915</v>
      </c>
      <c r="B306" s="60" t="s">
        <v>52</v>
      </c>
      <c r="C306" s="145" t="s">
        <v>50</v>
      </c>
      <c r="D306" s="145" t="s">
        <v>53</v>
      </c>
      <c r="E306" s="151" t="s">
        <v>966</v>
      </c>
      <c r="F306" s="117" t="s">
        <v>967</v>
      </c>
      <c r="G306" s="117" t="s">
        <v>967</v>
      </c>
      <c r="H306" s="117" t="s">
        <v>968</v>
      </c>
      <c r="I306" s="15" t="s">
        <v>1</v>
      </c>
      <c r="J306" s="20">
        <v>3</v>
      </c>
      <c r="K306" s="182" t="s">
        <v>40</v>
      </c>
      <c r="L306" s="112">
        <f t="shared" si="12"/>
        <v>175.59523809523807</v>
      </c>
      <c r="M306" s="13">
        <v>526.7857142857142</v>
      </c>
      <c r="N306" s="130">
        <v>590</v>
      </c>
      <c r="O306" s="10" t="s">
        <v>45</v>
      </c>
      <c r="P306" s="28" t="s">
        <v>576</v>
      </c>
      <c r="Q306" s="143" t="s">
        <v>1119</v>
      </c>
      <c r="R306" s="182">
        <v>0</v>
      </c>
    </row>
    <row r="307" spans="1:18" ht="75" customHeight="1">
      <c r="A307" s="27" t="s">
        <v>916</v>
      </c>
      <c r="B307" s="60" t="s">
        <v>52</v>
      </c>
      <c r="C307" s="145" t="s">
        <v>50</v>
      </c>
      <c r="D307" s="145" t="s">
        <v>53</v>
      </c>
      <c r="E307" s="62" t="s">
        <v>969</v>
      </c>
      <c r="F307" s="14" t="s">
        <v>970</v>
      </c>
      <c r="G307" s="14" t="s">
        <v>971</v>
      </c>
      <c r="H307" s="14" t="s">
        <v>972</v>
      </c>
      <c r="I307" s="15" t="s">
        <v>1</v>
      </c>
      <c r="J307" s="20">
        <v>1</v>
      </c>
      <c r="K307" s="182" t="s">
        <v>40</v>
      </c>
      <c r="L307" s="112">
        <f t="shared" si="12"/>
        <v>249.99999999999997</v>
      </c>
      <c r="M307" s="13">
        <v>249.99999999999997</v>
      </c>
      <c r="N307" s="130">
        <v>280</v>
      </c>
      <c r="O307" s="10" t="s">
        <v>45</v>
      </c>
      <c r="P307" s="28" t="s">
        <v>576</v>
      </c>
      <c r="Q307" s="143" t="s">
        <v>1119</v>
      </c>
      <c r="R307" s="182">
        <v>0</v>
      </c>
    </row>
    <row r="308" spans="1:18" ht="75" customHeight="1">
      <c r="A308" s="27" t="s">
        <v>917</v>
      </c>
      <c r="B308" s="60" t="s">
        <v>52</v>
      </c>
      <c r="C308" s="145" t="s">
        <v>50</v>
      </c>
      <c r="D308" s="145" t="s">
        <v>53</v>
      </c>
      <c r="E308" s="62" t="s">
        <v>969</v>
      </c>
      <c r="F308" s="14" t="s">
        <v>970</v>
      </c>
      <c r="G308" s="14" t="s">
        <v>971</v>
      </c>
      <c r="H308" s="14" t="s">
        <v>973</v>
      </c>
      <c r="I308" s="15" t="s">
        <v>1</v>
      </c>
      <c r="J308" s="20">
        <v>1</v>
      </c>
      <c r="K308" s="182" t="s">
        <v>40</v>
      </c>
      <c r="L308" s="112">
        <f t="shared" si="12"/>
        <v>312.49999999999994</v>
      </c>
      <c r="M308" s="13">
        <v>312.49999999999994</v>
      </c>
      <c r="N308" s="130">
        <v>350</v>
      </c>
      <c r="O308" s="10" t="s">
        <v>45</v>
      </c>
      <c r="P308" s="28" t="s">
        <v>576</v>
      </c>
      <c r="Q308" s="143" t="s">
        <v>1119</v>
      </c>
      <c r="R308" s="182">
        <v>0</v>
      </c>
    </row>
    <row r="309" spans="1:18" ht="75" customHeight="1">
      <c r="A309" s="27" t="s">
        <v>918</v>
      </c>
      <c r="B309" s="60" t="s">
        <v>52</v>
      </c>
      <c r="C309" s="145" t="s">
        <v>50</v>
      </c>
      <c r="D309" s="145" t="s">
        <v>53</v>
      </c>
      <c r="E309" s="184" t="s">
        <v>974</v>
      </c>
      <c r="F309" s="82" t="s">
        <v>975</v>
      </c>
      <c r="G309" s="82" t="s">
        <v>975</v>
      </c>
      <c r="H309" s="82" t="s">
        <v>976</v>
      </c>
      <c r="I309" s="15" t="s">
        <v>1</v>
      </c>
      <c r="J309" s="175">
        <v>2</v>
      </c>
      <c r="K309" s="182" t="s">
        <v>40</v>
      </c>
      <c r="L309" s="112">
        <f t="shared" si="12"/>
        <v>669.6428571428571</v>
      </c>
      <c r="M309" s="13">
        <v>1339.2857142857142</v>
      </c>
      <c r="N309" s="130">
        <v>1500</v>
      </c>
      <c r="O309" s="10" t="s">
        <v>45</v>
      </c>
      <c r="P309" s="28" t="s">
        <v>576</v>
      </c>
      <c r="Q309" s="143" t="s">
        <v>1119</v>
      </c>
      <c r="R309" s="182">
        <v>0</v>
      </c>
    </row>
    <row r="310" spans="1:18" ht="75" customHeight="1">
      <c r="A310" s="27" t="s">
        <v>919</v>
      </c>
      <c r="B310" s="60" t="s">
        <v>52</v>
      </c>
      <c r="C310" s="145" t="s">
        <v>50</v>
      </c>
      <c r="D310" s="145" t="s">
        <v>53</v>
      </c>
      <c r="E310" s="62" t="s">
        <v>977</v>
      </c>
      <c r="F310" s="169" t="s">
        <v>978</v>
      </c>
      <c r="G310" s="14" t="s">
        <v>979</v>
      </c>
      <c r="H310" s="15" t="s">
        <v>980</v>
      </c>
      <c r="I310" s="15" t="s">
        <v>1</v>
      </c>
      <c r="J310" s="10">
        <v>1</v>
      </c>
      <c r="K310" s="182" t="s">
        <v>40</v>
      </c>
      <c r="L310" s="112">
        <f t="shared" si="12"/>
        <v>330.35714285714283</v>
      </c>
      <c r="M310" s="13">
        <v>330.35714285714283</v>
      </c>
      <c r="N310" s="130">
        <v>370</v>
      </c>
      <c r="O310" s="10" t="s">
        <v>45</v>
      </c>
      <c r="P310" s="28" t="s">
        <v>576</v>
      </c>
      <c r="Q310" s="143" t="s">
        <v>1119</v>
      </c>
      <c r="R310" s="182">
        <v>0</v>
      </c>
    </row>
    <row r="311" spans="1:18" ht="75" customHeight="1">
      <c r="A311" s="27" t="s">
        <v>920</v>
      </c>
      <c r="B311" s="60" t="s">
        <v>52</v>
      </c>
      <c r="C311" s="145" t="s">
        <v>50</v>
      </c>
      <c r="D311" s="145" t="s">
        <v>53</v>
      </c>
      <c r="E311" s="151" t="s">
        <v>981</v>
      </c>
      <c r="F311" s="169" t="s">
        <v>982</v>
      </c>
      <c r="G311" s="12" t="s">
        <v>982</v>
      </c>
      <c r="H311" s="15" t="s">
        <v>983</v>
      </c>
      <c r="I311" s="15" t="s">
        <v>1</v>
      </c>
      <c r="J311" s="10">
        <v>20</v>
      </c>
      <c r="K311" s="182" t="s">
        <v>40</v>
      </c>
      <c r="L311" s="112">
        <f t="shared" si="12"/>
        <v>3124.9999999999995</v>
      </c>
      <c r="M311" s="13">
        <v>62499.99999999999</v>
      </c>
      <c r="N311" s="130">
        <v>70000</v>
      </c>
      <c r="O311" s="10" t="s">
        <v>45</v>
      </c>
      <c r="P311" s="28" t="s">
        <v>576</v>
      </c>
      <c r="Q311" s="143" t="s">
        <v>1119</v>
      </c>
      <c r="R311" s="182">
        <v>0</v>
      </c>
    </row>
    <row r="312" spans="1:18" ht="75" customHeight="1">
      <c r="A312" s="27" t="s">
        <v>921</v>
      </c>
      <c r="B312" s="60" t="s">
        <v>52</v>
      </c>
      <c r="C312" s="145" t="s">
        <v>50</v>
      </c>
      <c r="D312" s="145" t="s">
        <v>53</v>
      </c>
      <c r="E312" s="151" t="s">
        <v>984</v>
      </c>
      <c r="F312" s="12" t="s">
        <v>985</v>
      </c>
      <c r="G312" s="116" t="s">
        <v>986</v>
      </c>
      <c r="H312" s="80" t="s">
        <v>987</v>
      </c>
      <c r="I312" s="15" t="s">
        <v>1</v>
      </c>
      <c r="J312" s="110">
        <v>1</v>
      </c>
      <c r="K312" s="182" t="s">
        <v>40</v>
      </c>
      <c r="L312" s="112">
        <f t="shared" si="12"/>
        <v>16741.071428571428</v>
      </c>
      <c r="M312" s="13">
        <v>16741.071428571428</v>
      </c>
      <c r="N312" s="130">
        <v>18750</v>
      </c>
      <c r="O312" s="10" t="s">
        <v>45</v>
      </c>
      <c r="P312" s="28" t="s">
        <v>576</v>
      </c>
      <c r="Q312" s="143" t="s">
        <v>1119</v>
      </c>
      <c r="R312" s="182">
        <v>0</v>
      </c>
    </row>
    <row r="313" spans="1:18" ht="75" customHeight="1">
      <c r="A313" s="27" t="s">
        <v>922</v>
      </c>
      <c r="B313" s="60" t="s">
        <v>52</v>
      </c>
      <c r="C313" s="145" t="s">
        <v>50</v>
      </c>
      <c r="D313" s="145" t="s">
        <v>53</v>
      </c>
      <c r="E313" s="185" t="s">
        <v>988</v>
      </c>
      <c r="F313" s="169" t="s">
        <v>989</v>
      </c>
      <c r="G313" s="169" t="s">
        <v>989</v>
      </c>
      <c r="H313" s="132" t="s">
        <v>990</v>
      </c>
      <c r="I313" s="15" t="s">
        <v>1</v>
      </c>
      <c r="J313" s="181">
        <v>1000</v>
      </c>
      <c r="K313" s="182" t="s">
        <v>40</v>
      </c>
      <c r="L313" s="112">
        <f t="shared" si="12"/>
        <v>1.7857142857142856</v>
      </c>
      <c r="M313" s="13">
        <v>1785.7142857142856</v>
      </c>
      <c r="N313" s="130">
        <v>2000</v>
      </c>
      <c r="O313" s="10" t="s">
        <v>45</v>
      </c>
      <c r="P313" s="28" t="s">
        <v>576</v>
      </c>
      <c r="Q313" s="143" t="s">
        <v>1119</v>
      </c>
      <c r="R313" s="182">
        <v>0</v>
      </c>
    </row>
    <row r="314" spans="1:18" ht="75" customHeight="1">
      <c r="A314" s="27" t="s">
        <v>923</v>
      </c>
      <c r="B314" s="60" t="s">
        <v>52</v>
      </c>
      <c r="C314" s="145" t="s">
        <v>50</v>
      </c>
      <c r="D314" s="145" t="s">
        <v>53</v>
      </c>
      <c r="E314" s="184" t="s">
        <v>991</v>
      </c>
      <c r="F314" s="169" t="s">
        <v>992</v>
      </c>
      <c r="G314" s="12" t="s">
        <v>993</v>
      </c>
      <c r="H314" s="12" t="s">
        <v>993</v>
      </c>
      <c r="I314" s="15" t="s">
        <v>1</v>
      </c>
      <c r="J314" s="181">
        <v>2</v>
      </c>
      <c r="K314" s="182" t="s">
        <v>40</v>
      </c>
      <c r="L314" s="112">
        <f t="shared" si="12"/>
        <v>4178.571428571428</v>
      </c>
      <c r="M314" s="13">
        <v>8357.142857142857</v>
      </c>
      <c r="N314" s="130">
        <v>9360</v>
      </c>
      <c r="O314" s="10" t="s">
        <v>45</v>
      </c>
      <c r="P314" s="28" t="s">
        <v>576</v>
      </c>
      <c r="Q314" s="143" t="s">
        <v>1119</v>
      </c>
      <c r="R314" s="182">
        <v>0</v>
      </c>
    </row>
    <row r="315" spans="1:18" ht="75" customHeight="1">
      <c r="A315" s="27" t="s">
        <v>924</v>
      </c>
      <c r="B315" s="60" t="s">
        <v>52</v>
      </c>
      <c r="C315" s="145" t="s">
        <v>50</v>
      </c>
      <c r="D315" s="145" t="s">
        <v>53</v>
      </c>
      <c r="E315" s="185" t="s">
        <v>988</v>
      </c>
      <c r="F315" s="169" t="s">
        <v>989</v>
      </c>
      <c r="G315" s="169" t="s">
        <v>989</v>
      </c>
      <c r="H315" s="12" t="s">
        <v>994</v>
      </c>
      <c r="I315" s="15" t="s">
        <v>1</v>
      </c>
      <c r="J315" s="181">
        <v>20</v>
      </c>
      <c r="K315" s="182" t="s">
        <v>40</v>
      </c>
      <c r="L315" s="112">
        <f t="shared" si="12"/>
        <v>8.928571428571427</v>
      </c>
      <c r="M315" s="13">
        <v>178.57142857142856</v>
      </c>
      <c r="N315" s="130">
        <v>200</v>
      </c>
      <c r="O315" s="10" t="s">
        <v>45</v>
      </c>
      <c r="P315" s="28" t="s">
        <v>576</v>
      </c>
      <c r="Q315" s="143" t="s">
        <v>1119</v>
      </c>
      <c r="R315" s="182">
        <v>0</v>
      </c>
    </row>
    <row r="316" spans="1:18" ht="75" customHeight="1">
      <c r="A316" s="27" t="s">
        <v>925</v>
      </c>
      <c r="B316" s="60" t="s">
        <v>52</v>
      </c>
      <c r="C316" s="145" t="s">
        <v>50</v>
      </c>
      <c r="D316" s="145" t="s">
        <v>53</v>
      </c>
      <c r="E316" s="185" t="s">
        <v>995</v>
      </c>
      <c r="F316" s="169" t="s">
        <v>989</v>
      </c>
      <c r="G316" s="169" t="s">
        <v>989</v>
      </c>
      <c r="H316" s="12" t="s">
        <v>996</v>
      </c>
      <c r="I316" s="15" t="s">
        <v>1</v>
      </c>
      <c r="J316" s="181">
        <v>4</v>
      </c>
      <c r="K316" s="182" t="s">
        <v>40</v>
      </c>
      <c r="L316" s="112">
        <f t="shared" si="12"/>
        <v>17.857142857142854</v>
      </c>
      <c r="M316" s="13">
        <v>71.42857142857142</v>
      </c>
      <c r="N316" s="130">
        <v>80</v>
      </c>
      <c r="O316" s="10" t="s">
        <v>45</v>
      </c>
      <c r="P316" s="28" t="s">
        <v>576</v>
      </c>
      <c r="Q316" s="143" t="s">
        <v>1119</v>
      </c>
      <c r="R316" s="182">
        <v>0</v>
      </c>
    </row>
    <row r="317" spans="1:18" ht="75" customHeight="1">
      <c r="A317" s="27" t="s">
        <v>926</v>
      </c>
      <c r="B317" s="60" t="s">
        <v>52</v>
      </c>
      <c r="C317" s="145" t="s">
        <v>50</v>
      </c>
      <c r="D317" s="145" t="s">
        <v>53</v>
      </c>
      <c r="E317" s="184" t="s">
        <v>997</v>
      </c>
      <c r="F317" s="169" t="s">
        <v>998</v>
      </c>
      <c r="G317" s="14" t="s">
        <v>999</v>
      </c>
      <c r="H317" s="132" t="s">
        <v>1000</v>
      </c>
      <c r="I317" s="15" t="s">
        <v>1</v>
      </c>
      <c r="J317" s="181">
        <v>4</v>
      </c>
      <c r="K317" s="182" t="s">
        <v>40</v>
      </c>
      <c r="L317" s="112">
        <f t="shared" si="12"/>
        <v>5.357142857142857</v>
      </c>
      <c r="M317" s="13">
        <v>21.428571428571427</v>
      </c>
      <c r="N317" s="130">
        <v>24</v>
      </c>
      <c r="O317" s="10" t="s">
        <v>45</v>
      </c>
      <c r="P317" s="28" t="s">
        <v>576</v>
      </c>
      <c r="Q317" s="143" t="s">
        <v>1119</v>
      </c>
      <c r="R317" s="182">
        <v>0</v>
      </c>
    </row>
    <row r="318" spans="1:18" ht="75" customHeight="1">
      <c r="A318" s="27" t="s">
        <v>927</v>
      </c>
      <c r="B318" s="60" t="s">
        <v>52</v>
      </c>
      <c r="C318" s="145" t="s">
        <v>50</v>
      </c>
      <c r="D318" s="145" t="s">
        <v>53</v>
      </c>
      <c r="E318" s="184" t="s">
        <v>997</v>
      </c>
      <c r="F318" s="169" t="s">
        <v>998</v>
      </c>
      <c r="G318" s="14" t="s">
        <v>999</v>
      </c>
      <c r="H318" s="132" t="s">
        <v>1001</v>
      </c>
      <c r="I318" s="15" t="s">
        <v>1</v>
      </c>
      <c r="J318" s="181">
        <v>100</v>
      </c>
      <c r="K318" s="182" t="s">
        <v>40</v>
      </c>
      <c r="L318" s="112">
        <f t="shared" si="12"/>
        <v>3.571428571428571</v>
      </c>
      <c r="M318" s="13">
        <v>357.1428571428571</v>
      </c>
      <c r="N318" s="130">
        <v>400</v>
      </c>
      <c r="O318" s="10" t="s">
        <v>45</v>
      </c>
      <c r="P318" s="28" t="s">
        <v>576</v>
      </c>
      <c r="Q318" s="143" t="s">
        <v>1119</v>
      </c>
      <c r="R318" s="182">
        <v>0</v>
      </c>
    </row>
    <row r="319" spans="1:18" ht="75" customHeight="1">
      <c r="A319" s="27" t="s">
        <v>928</v>
      </c>
      <c r="B319" s="60" t="s">
        <v>52</v>
      </c>
      <c r="C319" s="145" t="s">
        <v>50</v>
      </c>
      <c r="D319" s="145" t="s">
        <v>53</v>
      </c>
      <c r="E319" s="185" t="s">
        <v>1002</v>
      </c>
      <c r="F319" s="169" t="s">
        <v>1003</v>
      </c>
      <c r="G319" s="12" t="s">
        <v>1004</v>
      </c>
      <c r="H319" s="132" t="s">
        <v>1005</v>
      </c>
      <c r="I319" s="15" t="s">
        <v>1</v>
      </c>
      <c r="J319" s="181">
        <v>1</v>
      </c>
      <c r="K319" s="182" t="s">
        <v>40</v>
      </c>
      <c r="L319" s="112">
        <f t="shared" si="12"/>
        <v>1419.642857142857</v>
      </c>
      <c r="M319" s="13">
        <v>1419.642857142857</v>
      </c>
      <c r="N319" s="130">
        <v>1590</v>
      </c>
      <c r="O319" s="10" t="s">
        <v>45</v>
      </c>
      <c r="P319" s="28" t="s">
        <v>576</v>
      </c>
      <c r="Q319" s="143" t="s">
        <v>1119</v>
      </c>
      <c r="R319" s="182">
        <v>0</v>
      </c>
    </row>
    <row r="320" spans="1:18" ht="75" customHeight="1">
      <c r="A320" s="27" t="s">
        <v>929</v>
      </c>
      <c r="B320" s="60" t="s">
        <v>52</v>
      </c>
      <c r="C320" s="145" t="s">
        <v>50</v>
      </c>
      <c r="D320" s="145" t="s">
        <v>53</v>
      </c>
      <c r="E320" s="186" t="s">
        <v>1006</v>
      </c>
      <c r="F320" s="14" t="s">
        <v>1007</v>
      </c>
      <c r="G320" s="14" t="s">
        <v>1008</v>
      </c>
      <c r="H320" s="132" t="s">
        <v>1009</v>
      </c>
      <c r="I320" s="15" t="s">
        <v>1</v>
      </c>
      <c r="J320" s="181">
        <v>1</v>
      </c>
      <c r="K320" s="182" t="s">
        <v>40</v>
      </c>
      <c r="L320" s="112">
        <f t="shared" si="12"/>
        <v>7767.857142857142</v>
      </c>
      <c r="M320" s="13">
        <v>7767.857142857142</v>
      </c>
      <c r="N320" s="130">
        <v>8700</v>
      </c>
      <c r="O320" s="10" t="s">
        <v>45</v>
      </c>
      <c r="P320" s="28" t="s">
        <v>576</v>
      </c>
      <c r="Q320" s="143" t="s">
        <v>1119</v>
      </c>
      <c r="R320" s="182">
        <v>0</v>
      </c>
    </row>
    <row r="321" spans="1:18" ht="75" customHeight="1">
      <c r="A321" s="27" t="s">
        <v>930</v>
      </c>
      <c r="B321" s="60" t="s">
        <v>52</v>
      </c>
      <c r="C321" s="145" t="s">
        <v>50</v>
      </c>
      <c r="D321" s="145" t="s">
        <v>53</v>
      </c>
      <c r="E321" s="151" t="s">
        <v>1010</v>
      </c>
      <c r="F321" s="12" t="s">
        <v>1011</v>
      </c>
      <c r="G321" s="116" t="s">
        <v>1012</v>
      </c>
      <c r="H321" s="132" t="s">
        <v>1013</v>
      </c>
      <c r="I321" s="15" t="s">
        <v>1</v>
      </c>
      <c r="J321" s="181">
        <v>1</v>
      </c>
      <c r="K321" s="182" t="s">
        <v>40</v>
      </c>
      <c r="L321" s="112">
        <f t="shared" si="12"/>
        <v>758.9285714285713</v>
      </c>
      <c r="M321" s="13">
        <v>758.9285714285713</v>
      </c>
      <c r="N321" s="130">
        <v>850</v>
      </c>
      <c r="O321" s="10" t="s">
        <v>45</v>
      </c>
      <c r="P321" s="28" t="s">
        <v>576</v>
      </c>
      <c r="Q321" s="143" t="s">
        <v>1119</v>
      </c>
      <c r="R321" s="182">
        <v>0</v>
      </c>
    </row>
    <row r="322" spans="1:18" ht="75" customHeight="1">
      <c r="A322" s="27" t="s">
        <v>931</v>
      </c>
      <c r="B322" s="60" t="s">
        <v>52</v>
      </c>
      <c r="C322" s="145" t="s">
        <v>50</v>
      </c>
      <c r="D322" s="145" t="s">
        <v>53</v>
      </c>
      <c r="E322" s="184" t="s">
        <v>1014</v>
      </c>
      <c r="F322" s="12" t="s">
        <v>1015</v>
      </c>
      <c r="G322" s="12" t="s">
        <v>1015</v>
      </c>
      <c r="H322" s="132" t="s">
        <v>1016</v>
      </c>
      <c r="I322" s="15" t="s">
        <v>1</v>
      </c>
      <c r="J322" s="181">
        <v>20</v>
      </c>
      <c r="K322" s="182" t="s">
        <v>40</v>
      </c>
      <c r="L322" s="112">
        <f t="shared" si="12"/>
        <v>168.74999999999997</v>
      </c>
      <c r="M322" s="13">
        <v>3374.9999999999995</v>
      </c>
      <c r="N322" s="130">
        <v>3780</v>
      </c>
      <c r="O322" s="10" t="s">
        <v>45</v>
      </c>
      <c r="P322" s="28" t="s">
        <v>576</v>
      </c>
      <c r="Q322" s="143" t="s">
        <v>1119</v>
      </c>
      <c r="R322" s="182">
        <v>0</v>
      </c>
    </row>
    <row r="323" spans="1:18" ht="75" customHeight="1">
      <c r="A323" s="27" t="s">
        <v>932</v>
      </c>
      <c r="B323" s="60" t="s">
        <v>52</v>
      </c>
      <c r="C323" s="145" t="s">
        <v>50</v>
      </c>
      <c r="D323" s="145" t="s">
        <v>53</v>
      </c>
      <c r="E323" s="184" t="s">
        <v>1017</v>
      </c>
      <c r="F323" s="12" t="s">
        <v>1018</v>
      </c>
      <c r="G323" s="12" t="s">
        <v>1018</v>
      </c>
      <c r="H323" s="132" t="s">
        <v>1019</v>
      </c>
      <c r="I323" s="15" t="s">
        <v>1</v>
      </c>
      <c r="J323" s="181">
        <v>25</v>
      </c>
      <c r="K323" s="182" t="s">
        <v>40</v>
      </c>
      <c r="L323" s="112">
        <f t="shared" si="12"/>
        <v>108.48214285714285</v>
      </c>
      <c r="M323" s="13">
        <v>2712.053571428571</v>
      </c>
      <c r="N323" s="130">
        <v>3037.5</v>
      </c>
      <c r="O323" s="10" t="s">
        <v>45</v>
      </c>
      <c r="P323" s="28" t="s">
        <v>576</v>
      </c>
      <c r="Q323" s="143" t="s">
        <v>1119</v>
      </c>
      <c r="R323" s="182">
        <v>0</v>
      </c>
    </row>
    <row r="324" spans="1:18" ht="75" customHeight="1">
      <c r="A324" s="27" t="s">
        <v>933</v>
      </c>
      <c r="B324" s="60" t="s">
        <v>52</v>
      </c>
      <c r="C324" s="145" t="s">
        <v>50</v>
      </c>
      <c r="D324" s="145" t="s">
        <v>53</v>
      </c>
      <c r="E324" s="184" t="s">
        <v>1020</v>
      </c>
      <c r="F324" s="12" t="s">
        <v>1015</v>
      </c>
      <c r="G324" s="12" t="s">
        <v>1015</v>
      </c>
      <c r="H324" s="132" t="s">
        <v>1021</v>
      </c>
      <c r="I324" s="15" t="s">
        <v>1</v>
      </c>
      <c r="J324" s="181">
        <v>2</v>
      </c>
      <c r="K324" s="182" t="s">
        <v>40</v>
      </c>
      <c r="L324" s="112">
        <f t="shared" si="12"/>
        <v>379.46428571428567</v>
      </c>
      <c r="M324" s="13">
        <v>758.9285714285713</v>
      </c>
      <c r="N324" s="130">
        <v>850</v>
      </c>
      <c r="O324" s="10" t="s">
        <v>45</v>
      </c>
      <c r="P324" s="28" t="s">
        <v>576</v>
      </c>
      <c r="Q324" s="143" t="s">
        <v>1119</v>
      </c>
      <c r="R324" s="182">
        <v>0</v>
      </c>
    </row>
    <row r="325" spans="1:18" ht="75" customHeight="1">
      <c r="A325" s="27" t="s">
        <v>934</v>
      </c>
      <c r="B325" s="60" t="s">
        <v>52</v>
      </c>
      <c r="C325" s="145" t="s">
        <v>50</v>
      </c>
      <c r="D325" s="145" t="s">
        <v>53</v>
      </c>
      <c r="E325" s="184" t="s">
        <v>1014</v>
      </c>
      <c r="F325" s="12" t="s">
        <v>1015</v>
      </c>
      <c r="G325" s="12" t="s">
        <v>1015</v>
      </c>
      <c r="H325" s="15" t="s">
        <v>1022</v>
      </c>
      <c r="I325" s="15" t="s">
        <v>1</v>
      </c>
      <c r="J325" s="181">
        <v>3</v>
      </c>
      <c r="K325" s="182" t="s">
        <v>40</v>
      </c>
      <c r="L325" s="112">
        <f t="shared" si="12"/>
        <v>277.38392857142856</v>
      </c>
      <c r="M325" s="13">
        <v>832.1517857142857</v>
      </c>
      <c r="N325" s="130">
        <v>932.01</v>
      </c>
      <c r="O325" s="10" t="s">
        <v>45</v>
      </c>
      <c r="P325" s="28" t="s">
        <v>576</v>
      </c>
      <c r="Q325" s="143" t="s">
        <v>1119</v>
      </c>
      <c r="R325" s="182">
        <v>0</v>
      </c>
    </row>
    <row r="326" spans="1:18" ht="75" customHeight="1">
      <c r="A326" s="27" t="s">
        <v>935</v>
      </c>
      <c r="B326" s="60" t="s">
        <v>52</v>
      </c>
      <c r="C326" s="145" t="s">
        <v>50</v>
      </c>
      <c r="D326" s="145" t="s">
        <v>53</v>
      </c>
      <c r="E326" s="62" t="s">
        <v>1023</v>
      </c>
      <c r="F326" s="12" t="s">
        <v>841</v>
      </c>
      <c r="G326" s="12" t="s">
        <v>1024</v>
      </c>
      <c r="H326" s="12" t="s">
        <v>1025</v>
      </c>
      <c r="I326" s="15" t="s">
        <v>1</v>
      </c>
      <c r="J326" s="187">
        <v>17.5</v>
      </c>
      <c r="K326" s="182" t="s">
        <v>1115</v>
      </c>
      <c r="L326" s="112">
        <f t="shared" si="12"/>
        <v>40.20561224489796</v>
      </c>
      <c r="M326" s="13">
        <v>703.5982142857142</v>
      </c>
      <c r="N326" s="130">
        <v>788.03</v>
      </c>
      <c r="O326" s="10" t="s">
        <v>45</v>
      </c>
      <c r="P326" s="28" t="s">
        <v>576</v>
      </c>
      <c r="Q326" s="143" t="s">
        <v>1119</v>
      </c>
      <c r="R326" s="182">
        <v>0</v>
      </c>
    </row>
    <row r="327" spans="1:18" ht="75" customHeight="1">
      <c r="A327" s="27" t="s">
        <v>936</v>
      </c>
      <c r="B327" s="60" t="s">
        <v>52</v>
      </c>
      <c r="C327" s="145" t="s">
        <v>50</v>
      </c>
      <c r="D327" s="145" t="s">
        <v>53</v>
      </c>
      <c r="E327" s="151" t="s">
        <v>1026</v>
      </c>
      <c r="F327" s="12" t="s">
        <v>1027</v>
      </c>
      <c r="G327" s="12" t="s">
        <v>1028</v>
      </c>
      <c r="H327" s="132" t="s">
        <v>1029</v>
      </c>
      <c r="I327" s="15" t="s">
        <v>1</v>
      </c>
      <c r="J327" s="181">
        <v>34</v>
      </c>
      <c r="K327" s="182" t="s">
        <v>1115</v>
      </c>
      <c r="L327" s="112">
        <f t="shared" si="12"/>
        <v>23.321428571428573</v>
      </c>
      <c r="M327" s="13">
        <v>792.9285714285714</v>
      </c>
      <c r="N327" s="130">
        <v>888.08</v>
      </c>
      <c r="O327" s="10" t="s">
        <v>45</v>
      </c>
      <c r="P327" s="28" t="s">
        <v>576</v>
      </c>
      <c r="Q327" s="143" t="s">
        <v>1119</v>
      </c>
      <c r="R327" s="182">
        <v>0</v>
      </c>
    </row>
    <row r="328" spans="1:18" ht="75" customHeight="1">
      <c r="A328" s="27" t="s">
        <v>937</v>
      </c>
      <c r="B328" s="60" t="s">
        <v>52</v>
      </c>
      <c r="C328" s="145" t="s">
        <v>50</v>
      </c>
      <c r="D328" s="145" t="s">
        <v>53</v>
      </c>
      <c r="E328" s="151" t="s">
        <v>1030</v>
      </c>
      <c r="F328" s="14" t="s">
        <v>978</v>
      </c>
      <c r="G328" s="14" t="s">
        <v>1031</v>
      </c>
      <c r="H328" s="132" t="s">
        <v>1032</v>
      </c>
      <c r="I328" s="15" t="s">
        <v>1</v>
      </c>
      <c r="J328" s="181">
        <v>1</v>
      </c>
      <c r="K328" s="182" t="s">
        <v>40</v>
      </c>
      <c r="L328" s="112">
        <f t="shared" si="12"/>
        <v>104.46428571428571</v>
      </c>
      <c r="M328" s="13">
        <v>104.46428571428571</v>
      </c>
      <c r="N328" s="130">
        <v>117</v>
      </c>
      <c r="O328" s="10" t="s">
        <v>45</v>
      </c>
      <c r="P328" s="28" t="s">
        <v>576</v>
      </c>
      <c r="Q328" s="143" t="s">
        <v>1119</v>
      </c>
      <c r="R328" s="182">
        <v>0</v>
      </c>
    </row>
    <row r="329" spans="1:18" ht="75" customHeight="1">
      <c r="A329" s="27" t="s">
        <v>938</v>
      </c>
      <c r="B329" s="60" t="s">
        <v>52</v>
      </c>
      <c r="C329" s="145" t="s">
        <v>50</v>
      </c>
      <c r="D329" s="145" t="s">
        <v>53</v>
      </c>
      <c r="E329" s="151" t="s">
        <v>1033</v>
      </c>
      <c r="F329" s="132" t="s">
        <v>1034</v>
      </c>
      <c r="G329" s="132" t="s">
        <v>1035</v>
      </c>
      <c r="H329" s="132" t="s">
        <v>1036</v>
      </c>
      <c r="I329" s="15" t="s">
        <v>1</v>
      </c>
      <c r="J329" s="181">
        <v>10</v>
      </c>
      <c r="K329" s="182" t="s">
        <v>40</v>
      </c>
      <c r="L329" s="112">
        <f t="shared" si="12"/>
        <v>40.17857142857142</v>
      </c>
      <c r="M329" s="13">
        <v>401.7857142857142</v>
      </c>
      <c r="N329" s="130">
        <v>450</v>
      </c>
      <c r="O329" s="10" t="s">
        <v>45</v>
      </c>
      <c r="P329" s="28" t="s">
        <v>576</v>
      </c>
      <c r="Q329" s="143" t="s">
        <v>1119</v>
      </c>
      <c r="R329" s="182">
        <v>0</v>
      </c>
    </row>
    <row r="330" spans="1:18" ht="75" customHeight="1">
      <c r="A330" s="27" t="s">
        <v>939</v>
      </c>
      <c r="B330" s="60" t="s">
        <v>52</v>
      </c>
      <c r="C330" s="145" t="s">
        <v>50</v>
      </c>
      <c r="D330" s="145" t="s">
        <v>53</v>
      </c>
      <c r="E330" s="151" t="s">
        <v>1037</v>
      </c>
      <c r="F330" s="12" t="s">
        <v>1038</v>
      </c>
      <c r="G330" s="116" t="s">
        <v>1039</v>
      </c>
      <c r="H330" s="132" t="s">
        <v>1040</v>
      </c>
      <c r="I330" s="15" t="s">
        <v>1</v>
      </c>
      <c r="J330" s="181">
        <v>1</v>
      </c>
      <c r="K330" s="182" t="s">
        <v>40</v>
      </c>
      <c r="L330" s="112">
        <f t="shared" si="12"/>
        <v>257.1428571428571</v>
      </c>
      <c r="M330" s="13">
        <v>257.1428571428571</v>
      </c>
      <c r="N330" s="130">
        <v>288</v>
      </c>
      <c r="O330" s="10" t="s">
        <v>45</v>
      </c>
      <c r="P330" s="28" t="s">
        <v>576</v>
      </c>
      <c r="Q330" s="143" t="s">
        <v>1119</v>
      </c>
      <c r="R330" s="182">
        <v>0</v>
      </c>
    </row>
    <row r="331" spans="1:18" ht="75" customHeight="1">
      <c r="A331" s="27" t="s">
        <v>940</v>
      </c>
      <c r="B331" s="60" t="s">
        <v>52</v>
      </c>
      <c r="C331" s="145" t="s">
        <v>50</v>
      </c>
      <c r="D331" s="145" t="s">
        <v>53</v>
      </c>
      <c r="E331" s="184" t="s">
        <v>1041</v>
      </c>
      <c r="F331" s="12" t="s">
        <v>1042</v>
      </c>
      <c r="G331" s="116" t="s">
        <v>1043</v>
      </c>
      <c r="H331" s="132" t="s">
        <v>1044</v>
      </c>
      <c r="I331" s="15" t="s">
        <v>1</v>
      </c>
      <c r="J331" s="181">
        <v>1</v>
      </c>
      <c r="K331" s="182" t="s">
        <v>40</v>
      </c>
      <c r="L331" s="112">
        <f t="shared" si="12"/>
        <v>474.10714285714283</v>
      </c>
      <c r="M331" s="13">
        <v>474.10714285714283</v>
      </c>
      <c r="N331" s="130">
        <v>531</v>
      </c>
      <c r="O331" s="10" t="s">
        <v>45</v>
      </c>
      <c r="P331" s="28" t="s">
        <v>576</v>
      </c>
      <c r="Q331" s="143" t="s">
        <v>1119</v>
      </c>
      <c r="R331" s="182">
        <v>0</v>
      </c>
    </row>
    <row r="332" spans="1:18" ht="75" customHeight="1">
      <c r="A332" s="27" t="s">
        <v>941</v>
      </c>
      <c r="B332" s="60" t="s">
        <v>52</v>
      </c>
      <c r="C332" s="145" t="s">
        <v>50</v>
      </c>
      <c r="D332" s="145" t="s">
        <v>53</v>
      </c>
      <c r="E332" s="184" t="s">
        <v>1045</v>
      </c>
      <c r="F332" s="12" t="s">
        <v>1046</v>
      </c>
      <c r="G332" s="116" t="s">
        <v>999</v>
      </c>
      <c r="H332" s="12" t="s">
        <v>1047</v>
      </c>
      <c r="I332" s="15" t="s">
        <v>1</v>
      </c>
      <c r="J332" s="181">
        <v>2</v>
      </c>
      <c r="K332" s="182" t="s">
        <v>1116</v>
      </c>
      <c r="L332" s="112">
        <f t="shared" si="12"/>
        <v>357.1428571428571</v>
      </c>
      <c r="M332" s="13">
        <v>714.2857142857142</v>
      </c>
      <c r="N332" s="130">
        <v>800</v>
      </c>
      <c r="O332" s="10" t="s">
        <v>45</v>
      </c>
      <c r="P332" s="28" t="s">
        <v>576</v>
      </c>
      <c r="Q332" s="143" t="s">
        <v>1119</v>
      </c>
      <c r="R332" s="182">
        <v>0</v>
      </c>
    </row>
    <row r="333" spans="1:18" ht="75" customHeight="1">
      <c r="A333" s="27" t="s">
        <v>942</v>
      </c>
      <c r="B333" s="60" t="s">
        <v>52</v>
      </c>
      <c r="C333" s="145" t="s">
        <v>50</v>
      </c>
      <c r="D333" s="145" t="s">
        <v>53</v>
      </c>
      <c r="E333" s="184" t="s">
        <v>1048</v>
      </c>
      <c r="F333" s="12" t="s">
        <v>1049</v>
      </c>
      <c r="G333" s="116" t="s">
        <v>1050</v>
      </c>
      <c r="H333" s="12" t="s">
        <v>1051</v>
      </c>
      <c r="I333" s="15" t="s">
        <v>1</v>
      </c>
      <c r="J333" s="181">
        <v>3</v>
      </c>
      <c r="K333" s="182" t="s">
        <v>40</v>
      </c>
      <c r="L333" s="112">
        <f t="shared" si="12"/>
        <v>446.4285714285714</v>
      </c>
      <c r="M333" s="13">
        <v>1339.2857142857142</v>
      </c>
      <c r="N333" s="130">
        <v>1500</v>
      </c>
      <c r="O333" s="10" t="s">
        <v>45</v>
      </c>
      <c r="P333" s="28" t="s">
        <v>576</v>
      </c>
      <c r="Q333" s="143" t="s">
        <v>1119</v>
      </c>
      <c r="R333" s="182">
        <v>0</v>
      </c>
    </row>
    <row r="334" spans="1:18" ht="75" customHeight="1">
      <c r="A334" s="27" t="s">
        <v>943</v>
      </c>
      <c r="B334" s="60" t="s">
        <v>52</v>
      </c>
      <c r="C334" s="145" t="s">
        <v>50</v>
      </c>
      <c r="D334" s="145" t="s">
        <v>53</v>
      </c>
      <c r="E334" s="184" t="s">
        <v>1052</v>
      </c>
      <c r="F334" s="12" t="s">
        <v>1053</v>
      </c>
      <c r="G334" s="12" t="s">
        <v>1053</v>
      </c>
      <c r="H334" s="12" t="s">
        <v>1054</v>
      </c>
      <c r="I334" s="15" t="s">
        <v>1</v>
      </c>
      <c r="J334" s="181">
        <v>3</v>
      </c>
      <c r="K334" s="182" t="s">
        <v>40</v>
      </c>
      <c r="L334" s="112">
        <f t="shared" si="12"/>
        <v>562.4999999999999</v>
      </c>
      <c r="M334" s="13">
        <v>1687.4999999999998</v>
      </c>
      <c r="N334" s="130">
        <v>1890</v>
      </c>
      <c r="O334" s="10" t="s">
        <v>45</v>
      </c>
      <c r="P334" s="28" t="s">
        <v>576</v>
      </c>
      <c r="Q334" s="143" t="s">
        <v>1119</v>
      </c>
      <c r="R334" s="182">
        <v>0</v>
      </c>
    </row>
    <row r="335" spans="1:18" ht="75" customHeight="1">
      <c r="A335" s="27" t="s">
        <v>944</v>
      </c>
      <c r="B335" s="60" t="s">
        <v>52</v>
      </c>
      <c r="C335" s="145" t="s">
        <v>50</v>
      </c>
      <c r="D335" s="145" t="s">
        <v>53</v>
      </c>
      <c r="E335" s="184" t="s">
        <v>1055</v>
      </c>
      <c r="F335" s="12" t="s">
        <v>1056</v>
      </c>
      <c r="G335" s="116" t="s">
        <v>1057</v>
      </c>
      <c r="H335" s="132" t="s">
        <v>1058</v>
      </c>
      <c r="I335" s="15" t="s">
        <v>1</v>
      </c>
      <c r="J335" s="181">
        <v>3</v>
      </c>
      <c r="K335" s="182" t="s">
        <v>40</v>
      </c>
      <c r="L335" s="112">
        <f t="shared" si="12"/>
        <v>10705.357142857141</v>
      </c>
      <c r="M335" s="13">
        <v>32116.071428571424</v>
      </c>
      <c r="N335" s="130">
        <v>35970</v>
      </c>
      <c r="O335" s="10" t="s">
        <v>45</v>
      </c>
      <c r="P335" s="28" t="s">
        <v>576</v>
      </c>
      <c r="Q335" s="143" t="s">
        <v>1119</v>
      </c>
      <c r="R335" s="182">
        <v>0</v>
      </c>
    </row>
    <row r="336" spans="1:18" ht="75" customHeight="1">
      <c r="A336" s="27" t="s">
        <v>945</v>
      </c>
      <c r="B336" s="60" t="s">
        <v>52</v>
      </c>
      <c r="C336" s="145" t="s">
        <v>50</v>
      </c>
      <c r="D336" s="145" t="s">
        <v>53</v>
      </c>
      <c r="E336" s="184" t="s">
        <v>1059</v>
      </c>
      <c r="F336" s="14" t="s">
        <v>1060</v>
      </c>
      <c r="G336" s="14" t="s">
        <v>1061</v>
      </c>
      <c r="H336" s="12" t="s">
        <v>1062</v>
      </c>
      <c r="I336" s="15" t="s">
        <v>1</v>
      </c>
      <c r="J336" s="181">
        <v>1</v>
      </c>
      <c r="K336" s="182" t="s">
        <v>1117</v>
      </c>
      <c r="L336" s="112">
        <f t="shared" si="12"/>
        <v>374.10714285714283</v>
      </c>
      <c r="M336" s="13">
        <v>374.10714285714283</v>
      </c>
      <c r="N336" s="130">
        <v>419</v>
      </c>
      <c r="O336" s="10" t="s">
        <v>45</v>
      </c>
      <c r="P336" s="28" t="s">
        <v>576</v>
      </c>
      <c r="Q336" s="143" t="s">
        <v>1119</v>
      </c>
      <c r="R336" s="182">
        <v>0</v>
      </c>
    </row>
    <row r="337" spans="1:18" ht="75" customHeight="1">
      <c r="A337" s="27" t="s">
        <v>946</v>
      </c>
      <c r="B337" s="60" t="s">
        <v>52</v>
      </c>
      <c r="C337" s="145" t="s">
        <v>50</v>
      </c>
      <c r="D337" s="145" t="s">
        <v>53</v>
      </c>
      <c r="E337" s="184" t="s">
        <v>1063</v>
      </c>
      <c r="F337" s="12" t="s">
        <v>1064</v>
      </c>
      <c r="G337" s="116" t="s">
        <v>1065</v>
      </c>
      <c r="H337" s="132" t="s">
        <v>1066</v>
      </c>
      <c r="I337" s="15" t="s">
        <v>1</v>
      </c>
      <c r="J337" s="181">
        <v>1</v>
      </c>
      <c r="K337" s="182" t="s">
        <v>40</v>
      </c>
      <c r="L337" s="112">
        <f t="shared" si="12"/>
        <v>933.0357142857142</v>
      </c>
      <c r="M337" s="13">
        <v>933.0357142857142</v>
      </c>
      <c r="N337" s="130">
        <v>1045</v>
      </c>
      <c r="O337" s="10" t="s">
        <v>45</v>
      </c>
      <c r="P337" s="28" t="s">
        <v>576</v>
      </c>
      <c r="Q337" s="143" t="s">
        <v>1119</v>
      </c>
      <c r="R337" s="182">
        <v>0</v>
      </c>
    </row>
    <row r="338" spans="1:18" ht="75" customHeight="1">
      <c r="A338" s="27" t="s">
        <v>947</v>
      </c>
      <c r="B338" s="60" t="s">
        <v>52</v>
      </c>
      <c r="C338" s="145" t="s">
        <v>50</v>
      </c>
      <c r="D338" s="145" t="s">
        <v>53</v>
      </c>
      <c r="E338" s="184" t="s">
        <v>1067</v>
      </c>
      <c r="F338" s="12" t="s">
        <v>1068</v>
      </c>
      <c r="G338" s="116" t="s">
        <v>1069</v>
      </c>
      <c r="H338" s="132" t="s">
        <v>1070</v>
      </c>
      <c r="I338" s="15" t="s">
        <v>1</v>
      </c>
      <c r="J338" s="181">
        <v>1</v>
      </c>
      <c r="K338" s="182" t="s">
        <v>40</v>
      </c>
      <c r="L338" s="112">
        <f t="shared" si="12"/>
        <v>619.6428571428571</v>
      </c>
      <c r="M338" s="13">
        <v>619.6428571428571</v>
      </c>
      <c r="N338" s="130">
        <v>694</v>
      </c>
      <c r="O338" s="10" t="s">
        <v>45</v>
      </c>
      <c r="P338" s="28" t="s">
        <v>576</v>
      </c>
      <c r="Q338" s="143" t="s">
        <v>1119</v>
      </c>
      <c r="R338" s="182">
        <v>0</v>
      </c>
    </row>
    <row r="339" spans="1:18" ht="75" customHeight="1">
      <c r="A339" s="27" t="s">
        <v>948</v>
      </c>
      <c r="B339" s="60" t="s">
        <v>52</v>
      </c>
      <c r="C339" s="145" t="s">
        <v>50</v>
      </c>
      <c r="D339" s="145" t="s">
        <v>53</v>
      </c>
      <c r="E339" s="184" t="s">
        <v>1071</v>
      </c>
      <c r="F339" s="12" t="s">
        <v>1072</v>
      </c>
      <c r="G339" s="12" t="s">
        <v>1072</v>
      </c>
      <c r="H339" s="12" t="s">
        <v>1073</v>
      </c>
      <c r="I339" s="15" t="s">
        <v>1</v>
      </c>
      <c r="J339" s="181">
        <v>1</v>
      </c>
      <c r="K339" s="182" t="s">
        <v>40</v>
      </c>
      <c r="L339" s="112">
        <f t="shared" si="12"/>
        <v>112.49999999999999</v>
      </c>
      <c r="M339" s="13">
        <v>112.49999999999999</v>
      </c>
      <c r="N339" s="130">
        <v>126</v>
      </c>
      <c r="O339" s="10" t="s">
        <v>45</v>
      </c>
      <c r="P339" s="28" t="s">
        <v>576</v>
      </c>
      <c r="Q339" s="143" t="s">
        <v>1119</v>
      </c>
      <c r="R339" s="182">
        <v>0</v>
      </c>
    </row>
    <row r="340" spans="1:18" ht="75" customHeight="1">
      <c r="A340" s="27" t="s">
        <v>949</v>
      </c>
      <c r="B340" s="60" t="s">
        <v>52</v>
      </c>
      <c r="C340" s="145" t="s">
        <v>50</v>
      </c>
      <c r="D340" s="145" t="s">
        <v>53</v>
      </c>
      <c r="E340" s="184" t="s">
        <v>1074</v>
      </c>
      <c r="F340" s="12" t="s">
        <v>1075</v>
      </c>
      <c r="G340" s="116" t="s">
        <v>1076</v>
      </c>
      <c r="H340" s="12" t="s">
        <v>1077</v>
      </c>
      <c r="I340" s="15" t="s">
        <v>1</v>
      </c>
      <c r="J340" s="181">
        <v>5</v>
      </c>
      <c r="K340" s="182" t="s">
        <v>40</v>
      </c>
      <c r="L340" s="112">
        <f t="shared" si="12"/>
        <v>108.57142857142856</v>
      </c>
      <c r="M340" s="13">
        <v>542.8571428571428</v>
      </c>
      <c r="N340" s="130">
        <v>608</v>
      </c>
      <c r="O340" s="10" t="s">
        <v>45</v>
      </c>
      <c r="P340" s="28" t="s">
        <v>576</v>
      </c>
      <c r="Q340" s="143" t="s">
        <v>1119</v>
      </c>
      <c r="R340" s="182">
        <v>0</v>
      </c>
    </row>
    <row r="341" spans="1:18" ht="75" customHeight="1">
      <c r="A341" s="27" t="s">
        <v>950</v>
      </c>
      <c r="B341" s="60" t="s">
        <v>52</v>
      </c>
      <c r="C341" s="145" t="s">
        <v>50</v>
      </c>
      <c r="D341" s="145" t="s">
        <v>53</v>
      </c>
      <c r="E341" s="184" t="s">
        <v>1078</v>
      </c>
      <c r="F341" s="12" t="s">
        <v>1079</v>
      </c>
      <c r="G341" s="116" t="s">
        <v>1080</v>
      </c>
      <c r="H341" s="132" t="s">
        <v>1081</v>
      </c>
      <c r="I341" s="15" t="s">
        <v>1</v>
      </c>
      <c r="J341" s="181">
        <v>1</v>
      </c>
      <c r="K341" s="182" t="s">
        <v>40</v>
      </c>
      <c r="L341" s="112">
        <f t="shared" si="12"/>
        <v>124.99999999999999</v>
      </c>
      <c r="M341" s="13">
        <v>124.99999999999999</v>
      </c>
      <c r="N341" s="130">
        <v>140</v>
      </c>
      <c r="O341" s="10" t="s">
        <v>45</v>
      </c>
      <c r="P341" s="28" t="s">
        <v>576</v>
      </c>
      <c r="Q341" s="143" t="s">
        <v>1119</v>
      </c>
      <c r="R341" s="182">
        <v>0</v>
      </c>
    </row>
    <row r="342" spans="1:18" ht="63" customHeight="1">
      <c r="A342" s="27" t="s">
        <v>951</v>
      </c>
      <c r="B342" s="60" t="s">
        <v>52</v>
      </c>
      <c r="C342" s="145" t="s">
        <v>50</v>
      </c>
      <c r="D342" s="145" t="s">
        <v>53</v>
      </c>
      <c r="E342" s="116" t="s">
        <v>1082</v>
      </c>
      <c r="F342" s="12" t="s">
        <v>1083</v>
      </c>
      <c r="G342" s="116" t="s">
        <v>1084</v>
      </c>
      <c r="H342" s="66" t="s">
        <v>1085</v>
      </c>
      <c r="I342" s="15" t="s">
        <v>1</v>
      </c>
      <c r="J342" s="181">
        <v>1</v>
      </c>
      <c r="K342" s="182" t="s">
        <v>40</v>
      </c>
      <c r="L342" s="112">
        <f t="shared" si="12"/>
        <v>758.9285714285713</v>
      </c>
      <c r="M342" s="13">
        <v>758.9285714285713</v>
      </c>
      <c r="N342" s="130">
        <v>850</v>
      </c>
      <c r="O342" s="10" t="s">
        <v>45</v>
      </c>
      <c r="P342" s="28" t="s">
        <v>576</v>
      </c>
      <c r="Q342" s="143" t="s">
        <v>1119</v>
      </c>
      <c r="R342" s="182">
        <v>0</v>
      </c>
    </row>
    <row r="343" spans="1:18" ht="66" customHeight="1">
      <c r="A343" s="27" t="s">
        <v>952</v>
      </c>
      <c r="B343" s="60" t="s">
        <v>52</v>
      </c>
      <c r="C343" s="145" t="s">
        <v>50</v>
      </c>
      <c r="D343" s="145" t="s">
        <v>53</v>
      </c>
      <c r="E343" s="184" t="s">
        <v>1086</v>
      </c>
      <c r="F343" s="15" t="s">
        <v>1087</v>
      </c>
      <c r="G343" s="86" t="s">
        <v>1087</v>
      </c>
      <c r="H343" s="188" t="s">
        <v>1088</v>
      </c>
      <c r="I343" s="15" t="s">
        <v>1</v>
      </c>
      <c r="J343" s="181">
        <v>1</v>
      </c>
      <c r="K343" s="182" t="s">
        <v>40</v>
      </c>
      <c r="L343" s="112">
        <f aca="true" t="shared" si="15" ref="L343:L367">M343/J343</f>
        <v>9232.142857142857</v>
      </c>
      <c r="M343" s="13">
        <v>9232.142857142857</v>
      </c>
      <c r="N343" s="130">
        <v>10340</v>
      </c>
      <c r="O343" s="10" t="s">
        <v>45</v>
      </c>
      <c r="P343" s="28" t="s">
        <v>576</v>
      </c>
      <c r="Q343" s="143" t="s">
        <v>1119</v>
      </c>
      <c r="R343" s="182">
        <v>0</v>
      </c>
    </row>
    <row r="344" spans="1:18" ht="56.25" customHeight="1">
      <c r="A344" s="27" t="s">
        <v>953</v>
      </c>
      <c r="B344" s="60" t="s">
        <v>52</v>
      </c>
      <c r="C344" s="145" t="s">
        <v>50</v>
      </c>
      <c r="D344" s="145" t="s">
        <v>53</v>
      </c>
      <c r="E344" s="184" t="s">
        <v>1089</v>
      </c>
      <c r="F344" s="12" t="s">
        <v>1090</v>
      </c>
      <c r="G344" s="14" t="s">
        <v>1091</v>
      </c>
      <c r="H344" s="132" t="s">
        <v>1092</v>
      </c>
      <c r="I344" s="15" t="s">
        <v>1</v>
      </c>
      <c r="J344" s="181">
        <v>2</v>
      </c>
      <c r="K344" s="182" t="s">
        <v>40</v>
      </c>
      <c r="L344" s="112">
        <f t="shared" si="15"/>
        <v>624.9999999999999</v>
      </c>
      <c r="M344" s="13">
        <v>1249.9999999999998</v>
      </c>
      <c r="N344" s="130">
        <v>1400</v>
      </c>
      <c r="O344" s="10" t="s">
        <v>45</v>
      </c>
      <c r="P344" s="28" t="s">
        <v>576</v>
      </c>
      <c r="Q344" s="143" t="s">
        <v>1119</v>
      </c>
      <c r="R344" s="182">
        <v>0</v>
      </c>
    </row>
    <row r="345" spans="1:18" ht="57" customHeight="1">
      <c r="A345" s="27" t="s">
        <v>954</v>
      </c>
      <c r="B345" s="60" t="s">
        <v>52</v>
      </c>
      <c r="C345" s="145" t="s">
        <v>50</v>
      </c>
      <c r="D345" s="145" t="s">
        <v>53</v>
      </c>
      <c r="E345" s="184" t="s">
        <v>1089</v>
      </c>
      <c r="F345" s="12" t="s">
        <v>1090</v>
      </c>
      <c r="G345" s="14" t="s">
        <v>1091</v>
      </c>
      <c r="H345" s="132" t="s">
        <v>1093</v>
      </c>
      <c r="I345" s="15" t="s">
        <v>1</v>
      </c>
      <c r="J345" s="181">
        <v>2</v>
      </c>
      <c r="K345" s="182" t="s">
        <v>40</v>
      </c>
      <c r="L345" s="112">
        <f t="shared" si="15"/>
        <v>562.5</v>
      </c>
      <c r="M345" s="13">
        <v>1125</v>
      </c>
      <c r="N345" s="130">
        <v>1260</v>
      </c>
      <c r="O345" s="10" t="s">
        <v>45</v>
      </c>
      <c r="P345" s="28" t="s">
        <v>576</v>
      </c>
      <c r="Q345" s="143" t="s">
        <v>1119</v>
      </c>
      <c r="R345" s="182">
        <v>0</v>
      </c>
    </row>
    <row r="346" spans="1:18" ht="75" customHeight="1">
      <c r="A346" s="27" t="s">
        <v>955</v>
      </c>
      <c r="B346" s="60" t="s">
        <v>52</v>
      </c>
      <c r="C346" s="145" t="s">
        <v>50</v>
      </c>
      <c r="D346" s="145" t="s">
        <v>53</v>
      </c>
      <c r="E346" s="184" t="s">
        <v>1094</v>
      </c>
      <c r="F346" s="12" t="s">
        <v>1095</v>
      </c>
      <c r="G346" s="12" t="s">
        <v>1095</v>
      </c>
      <c r="H346" s="132" t="s">
        <v>1096</v>
      </c>
      <c r="I346" s="15" t="s">
        <v>1</v>
      </c>
      <c r="J346" s="181">
        <v>2</v>
      </c>
      <c r="K346" s="182" t="s">
        <v>1118</v>
      </c>
      <c r="L346" s="112">
        <f t="shared" si="15"/>
        <v>281.25</v>
      </c>
      <c r="M346" s="13">
        <v>562.5</v>
      </c>
      <c r="N346" s="130">
        <v>630</v>
      </c>
      <c r="O346" s="10" t="s">
        <v>45</v>
      </c>
      <c r="P346" s="28" t="s">
        <v>576</v>
      </c>
      <c r="Q346" s="143" t="s">
        <v>1119</v>
      </c>
      <c r="R346" s="182">
        <v>0</v>
      </c>
    </row>
    <row r="347" spans="1:18" ht="52.5" customHeight="1">
      <c r="A347" s="27" t="s">
        <v>956</v>
      </c>
      <c r="B347" s="60" t="s">
        <v>52</v>
      </c>
      <c r="C347" s="145" t="s">
        <v>50</v>
      </c>
      <c r="D347" s="145" t="s">
        <v>53</v>
      </c>
      <c r="E347" s="184" t="s">
        <v>1097</v>
      </c>
      <c r="F347" s="12" t="s">
        <v>1098</v>
      </c>
      <c r="G347" s="12" t="s">
        <v>1098</v>
      </c>
      <c r="H347" s="132" t="s">
        <v>1099</v>
      </c>
      <c r="I347" s="15" t="s">
        <v>1</v>
      </c>
      <c r="J347" s="181">
        <v>2</v>
      </c>
      <c r="K347" s="182" t="s">
        <v>40</v>
      </c>
      <c r="L347" s="112">
        <f t="shared" si="15"/>
        <v>642.8571428571428</v>
      </c>
      <c r="M347" s="13">
        <v>1285.7142857142856</v>
      </c>
      <c r="N347" s="130">
        <v>1440</v>
      </c>
      <c r="O347" s="10" t="s">
        <v>45</v>
      </c>
      <c r="P347" s="28" t="s">
        <v>576</v>
      </c>
      <c r="Q347" s="143" t="s">
        <v>1119</v>
      </c>
      <c r="R347" s="182">
        <v>0</v>
      </c>
    </row>
    <row r="348" spans="1:18" ht="75" customHeight="1">
      <c r="A348" s="27" t="s">
        <v>957</v>
      </c>
      <c r="B348" s="60" t="s">
        <v>52</v>
      </c>
      <c r="C348" s="145" t="s">
        <v>50</v>
      </c>
      <c r="D348" s="145" t="s">
        <v>53</v>
      </c>
      <c r="E348" s="184" t="s">
        <v>1100</v>
      </c>
      <c r="F348" s="12" t="s">
        <v>1101</v>
      </c>
      <c r="G348" s="116" t="s">
        <v>1102</v>
      </c>
      <c r="H348" s="132" t="s">
        <v>1103</v>
      </c>
      <c r="I348" s="15" t="s">
        <v>1</v>
      </c>
      <c r="J348" s="181">
        <v>2</v>
      </c>
      <c r="K348" s="182" t="s">
        <v>40</v>
      </c>
      <c r="L348" s="112">
        <f t="shared" si="15"/>
        <v>7499.999999999999</v>
      </c>
      <c r="M348" s="13">
        <v>14999.999999999998</v>
      </c>
      <c r="N348" s="130">
        <v>16800</v>
      </c>
      <c r="O348" s="10" t="s">
        <v>45</v>
      </c>
      <c r="P348" s="28" t="s">
        <v>576</v>
      </c>
      <c r="Q348" s="143" t="s">
        <v>1119</v>
      </c>
      <c r="R348" s="182">
        <v>0</v>
      </c>
    </row>
    <row r="349" spans="1:18" ht="75" customHeight="1">
      <c r="A349" s="27" t="s">
        <v>958</v>
      </c>
      <c r="B349" s="60" t="s">
        <v>52</v>
      </c>
      <c r="C349" s="145" t="s">
        <v>50</v>
      </c>
      <c r="D349" s="145" t="s">
        <v>53</v>
      </c>
      <c r="E349" s="184" t="s">
        <v>1104</v>
      </c>
      <c r="F349" s="12" t="s">
        <v>1105</v>
      </c>
      <c r="G349" s="116" t="s">
        <v>1106</v>
      </c>
      <c r="H349" s="132" t="s">
        <v>1107</v>
      </c>
      <c r="I349" s="15" t="s">
        <v>1</v>
      </c>
      <c r="J349" s="181">
        <v>2</v>
      </c>
      <c r="K349" s="182" t="s">
        <v>40</v>
      </c>
      <c r="L349" s="112">
        <f t="shared" si="15"/>
        <v>1366.0714285714284</v>
      </c>
      <c r="M349" s="13">
        <v>2732.142857142857</v>
      </c>
      <c r="N349" s="130">
        <v>3060</v>
      </c>
      <c r="O349" s="10" t="s">
        <v>45</v>
      </c>
      <c r="P349" s="28" t="s">
        <v>576</v>
      </c>
      <c r="Q349" s="143" t="s">
        <v>1119</v>
      </c>
      <c r="R349" s="182">
        <v>0</v>
      </c>
    </row>
    <row r="350" spans="1:18" ht="63" customHeight="1">
      <c r="A350" s="27" t="s">
        <v>959</v>
      </c>
      <c r="B350" s="60" t="s">
        <v>52</v>
      </c>
      <c r="C350" s="145" t="s">
        <v>50</v>
      </c>
      <c r="D350" s="145" t="s">
        <v>53</v>
      </c>
      <c r="E350" s="184" t="s">
        <v>1094</v>
      </c>
      <c r="F350" s="12" t="s">
        <v>1108</v>
      </c>
      <c r="G350" s="12" t="s">
        <v>1109</v>
      </c>
      <c r="H350" s="132" t="s">
        <v>1110</v>
      </c>
      <c r="I350" s="15" t="s">
        <v>1</v>
      </c>
      <c r="J350" s="181">
        <v>2</v>
      </c>
      <c r="K350" s="182" t="s">
        <v>40</v>
      </c>
      <c r="L350" s="112">
        <f t="shared" si="15"/>
        <v>1071.4285714285713</v>
      </c>
      <c r="M350" s="13">
        <v>2142.8571428571427</v>
      </c>
      <c r="N350" s="130">
        <v>2400</v>
      </c>
      <c r="O350" s="10" t="s">
        <v>45</v>
      </c>
      <c r="P350" s="28" t="s">
        <v>576</v>
      </c>
      <c r="Q350" s="143" t="s">
        <v>1119</v>
      </c>
      <c r="R350" s="182">
        <v>0</v>
      </c>
    </row>
    <row r="351" spans="1:18" ht="60.75" customHeight="1">
      <c r="A351" s="27" t="s">
        <v>1165</v>
      </c>
      <c r="B351" s="60" t="s">
        <v>52</v>
      </c>
      <c r="C351" s="145" t="s">
        <v>50</v>
      </c>
      <c r="D351" s="145" t="s">
        <v>53</v>
      </c>
      <c r="E351" s="184" t="s">
        <v>1094</v>
      </c>
      <c r="F351" s="12" t="s">
        <v>1111</v>
      </c>
      <c r="G351" s="12" t="s">
        <v>1111</v>
      </c>
      <c r="H351" s="132" t="s">
        <v>1112</v>
      </c>
      <c r="I351" s="15" t="s">
        <v>1</v>
      </c>
      <c r="J351" s="181">
        <v>1</v>
      </c>
      <c r="K351" s="182" t="s">
        <v>40</v>
      </c>
      <c r="L351" s="112">
        <f t="shared" si="15"/>
        <v>169.64285714285714</v>
      </c>
      <c r="M351" s="13">
        <v>169.64285714285714</v>
      </c>
      <c r="N351" s="130">
        <v>190</v>
      </c>
      <c r="O351" s="10" t="s">
        <v>45</v>
      </c>
      <c r="P351" s="28" t="s">
        <v>576</v>
      </c>
      <c r="Q351" s="143" t="s">
        <v>1119</v>
      </c>
      <c r="R351" s="182">
        <v>0</v>
      </c>
    </row>
    <row r="352" spans="1:18" ht="75" customHeight="1">
      <c r="A352" s="27" t="s">
        <v>1216</v>
      </c>
      <c r="B352" s="60" t="s">
        <v>52</v>
      </c>
      <c r="C352" s="145" t="s">
        <v>50</v>
      </c>
      <c r="D352" s="145" t="s">
        <v>53</v>
      </c>
      <c r="E352" s="184" t="s">
        <v>1094</v>
      </c>
      <c r="F352" s="12" t="s">
        <v>1113</v>
      </c>
      <c r="G352" s="12" t="s">
        <v>1113</v>
      </c>
      <c r="H352" s="132" t="s">
        <v>1114</v>
      </c>
      <c r="I352" s="15" t="s">
        <v>1</v>
      </c>
      <c r="J352" s="181">
        <v>15</v>
      </c>
      <c r="K352" s="182" t="s">
        <v>1117</v>
      </c>
      <c r="L352" s="112">
        <f t="shared" si="15"/>
        <v>44.348214285714285</v>
      </c>
      <c r="M352" s="13">
        <v>665.2232142857142</v>
      </c>
      <c r="N352" s="130">
        <v>745.05</v>
      </c>
      <c r="O352" s="10" t="s">
        <v>45</v>
      </c>
      <c r="P352" s="28" t="s">
        <v>576</v>
      </c>
      <c r="Q352" s="143" t="s">
        <v>1119</v>
      </c>
      <c r="R352" s="182">
        <v>0</v>
      </c>
    </row>
    <row r="353" spans="1:18" ht="75" customHeight="1">
      <c r="A353" s="27" t="s">
        <v>1225</v>
      </c>
      <c r="B353" s="60" t="s">
        <v>52</v>
      </c>
      <c r="C353" s="145" t="s">
        <v>50</v>
      </c>
      <c r="D353" s="145" t="s">
        <v>53</v>
      </c>
      <c r="E353" s="184" t="s">
        <v>1094</v>
      </c>
      <c r="F353" s="169" t="s">
        <v>569</v>
      </c>
      <c r="G353" s="12" t="s">
        <v>570</v>
      </c>
      <c r="H353" s="15" t="s">
        <v>1166</v>
      </c>
      <c r="I353" s="160" t="s">
        <v>1</v>
      </c>
      <c r="J353" s="161">
        <v>1</v>
      </c>
      <c r="K353" s="177" t="s">
        <v>1118</v>
      </c>
      <c r="L353" s="112">
        <f t="shared" si="15"/>
        <v>98214.28571428571</v>
      </c>
      <c r="M353" s="178">
        <f aca="true" t="shared" si="16" ref="M353:M365">N353/1.12</f>
        <v>98214.28571428571</v>
      </c>
      <c r="N353" s="130">
        <v>110000</v>
      </c>
      <c r="O353" s="126" t="s">
        <v>44</v>
      </c>
      <c r="P353" s="28" t="s">
        <v>576</v>
      </c>
      <c r="Q353" s="77" t="s">
        <v>1167</v>
      </c>
      <c r="R353" s="162">
        <v>0</v>
      </c>
    </row>
    <row r="354" spans="1:18" ht="75" customHeight="1">
      <c r="A354" s="27" t="s">
        <v>1250</v>
      </c>
      <c r="B354" s="60" t="s">
        <v>52</v>
      </c>
      <c r="C354" s="145" t="s">
        <v>50</v>
      </c>
      <c r="D354" s="145" t="s">
        <v>53</v>
      </c>
      <c r="E354" s="184" t="s">
        <v>1218</v>
      </c>
      <c r="F354" s="82" t="s">
        <v>1217</v>
      </c>
      <c r="G354" s="12" t="s">
        <v>1217</v>
      </c>
      <c r="H354" s="12" t="s">
        <v>1217</v>
      </c>
      <c r="I354" s="160" t="s">
        <v>1</v>
      </c>
      <c r="J354" s="161">
        <v>1</v>
      </c>
      <c r="K354" s="177" t="s">
        <v>1118</v>
      </c>
      <c r="L354" s="112">
        <f t="shared" si="15"/>
        <v>44642.85714285714</v>
      </c>
      <c r="M354" s="178">
        <f t="shared" si="16"/>
        <v>44642.85714285714</v>
      </c>
      <c r="N354" s="130">
        <v>50000</v>
      </c>
      <c r="O354" s="126" t="s">
        <v>44</v>
      </c>
      <c r="P354" s="28" t="s">
        <v>576</v>
      </c>
      <c r="Q354" s="77" t="s">
        <v>1167</v>
      </c>
      <c r="R354" s="162">
        <v>0</v>
      </c>
    </row>
    <row r="355" spans="1:18" ht="75" customHeight="1">
      <c r="A355" s="27" t="s">
        <v>1251</v>
      </c>
      <c r="B355" s="60" t="s">
        <v>52</v>
      </c>
      <c r="C355" s="145" t="s">
        <v>50</v>
      </c>
      <c r="D355" s="145" t="s">
        <v>53</v>
      </c>
      <c r="E355" s="62" t="s">
        <v>1223</v>
      </c>
      <c r="F355" s="14" t="s">
        <v>1221</v>
      </c>
      <c r="G355" s="14" t="s">
        <v>1224</v>
      </c>
      <c r="H355" s="189" t="s">
        <v>1222</v>
      </c>
      <c r="I355" s="160" t="s">
        <v>1</v>
      </c>
      <c r="J355" s="161">
        <v>2</v>
      </c>
      <c r="K355" s="177" t="s">
        <v>1220</v>
      </c>
      <c r="L355" s="112">
        <f t="shared" si="15"/>
        <v>31249.999999999996</v>
      </c>
      <c r="M355" s="178">
        <f t="shared" si="16"/>
        <v>62499.99999999999</v>
      </c>
      <c r="N355" s="130">
        <v>70000</v>
      </c>
      <c r="O355" s="126" t="s">
        <v>764</v>
      </c>
      <c r="P355" s="28" t="s">
        <v>576</v>
      </c>
      <c r="Q355" s="77" t="s">
        <v>1167</v>
      </c>
      <c r="R355" s="162">
        <v>0</v>
      </c>
    </row>
    <row r="356" spans="1:18" ht="75" customHeight="1">
      <c r="A356" s="27" t="s">
        <v>1254</v>
      </c>
      <c r="B356" s="60" t="s">
        <v>52</v>
      </c>
      <c r="C356" s="145" t="s">
        <v>50</v>
      </c>
      <c r="D356" s="145" t="s">
        <v>53</v>
      </c>
      <c r="E356" s="62" t="s">
        <v>1227</v>
      </c>
      <c r="F356" s="14" t="s">
        <v>1226</v>
      </c>
      <c r="G356" s="16" t="s">
        <v>1228</v>
      </c>
      <c r="H356" s="16" t="s">
        <v>1228</v>
      </c>
      <c r="I356" s="160" t="s">
        <v>1</v>
      </c>
      <c r="J356" s="161">
        <v>1</v>
      </c>
      <c r="K356" s="177" t="s">
        <v>1220</v>
      </c>
      <c r="L356" s="112">
        <f t="shared" si="15"/>
        <v>62499.99999999999</v>
      </c>
      <c r="M356" s="178">
        <f t="shared" si="16"/>
        <v>62499.99999999999</v>
      </c>
      <c r="N356" s="130">
        <v>70000</v>
      </c>
      <c r="O356" s="126" t="s">
        <v>1279</v>
      </c>
      <c r="P356" s="28" t="s">
        <v>576</v>
      </c>
      <c r="Q356" s="77" t="s">
        <v>1167</v>
      </c>
      <c r="R356" s="162">
        <v>0</v>
      </c>
    </row>
    <row r="357" spans="1:18" ht="75" customHeight="1">
      <c r="A357" s="27" t="s">
        <v>1233</v>
      </c>
      <c r="B357" s="60" t="s">
        <v>52</v>
      </c>
      <c r="C357" s="145" t="s">
        <v>50</v>
      </c>
      <c r="D357" s="145" t="s">
        <v>53</v>
      </c>
      <c r="E357" s="190" t="s">
        <v>1232</v>
      </c>
      <c r="F357" s="191" t="s">
        <v>1229</v>
      </c>
      <c r="G357" s="70" t="s">
        <v>1230</v>
      </c>
      <c r="H357" s="70" t="s">
        <v>1231</v>
      </c>
      <c r="I357" s="160" t="s">
        <v>1</v>
      </c>
      <c r="J357" s="161">
        <v>1</v>
      </c>
      <c r="K357" s="177" t="s">
        <v>1220</v>
      </c>
      <c r="L357" s="112">
        <f t="shared" si="15"/>
        <v>131830.35714285713</v>
      </c>
      <c r="M357" s="178">
        <f t="shared" si="16"/>
        <v>131830.35714285713</v>
      </c>
      <c r="N357" s="130">
        <v>147650</v>
      </c>
      <c r="O357" s="126" t="s">
        <v>764</v>
      </c>
      <c r="P357" s="28" t="s">
        <v>576</v>
      </c>
      <c r="Q357" s="77" t="s">
        <v>1167</v>
      </c>
      <c r="R357" s="162">
        <v>0</v>
      </c>
    </row>
    <row r="358" spans="1:18" ht="75" customHeight="1">
      <c r="A358" s="27" t="s">
        <v>1234</v>
      </c>
      <c r="B358" s="60" t="s">
        <v>52</v>
      </c>
      <c r="C358" s="145" t="s">
        <v>50</v>
      </c>
      <c r="D358" s="145" t="s">
        <v>53</v>
      </c>
      <c r="E358" s="62" t="s">
        <v>92</v>
      </c>
      <c r="F358" s="15" t="s">
        <v>1252</v>
      </c>
      <c r="G358" s="15" t="s">
        <v>1252</v>
      </c>
      <c r="H358" s="15" t="s">
        <v>1253</v>
      </c>
      <c r="I358" s="160" t="s">
        <v>1</v>
      </c>
      <c r="J358" s="161">
        <v>1</v>
      </c>
      <c r="K358" s="177" t="s">
        <v>1220</v>
      </c>
      <c r="L358" s="112">
        <f t="shared" si="15"/>
        <v>282946.4285714285</v>
      </c>
      <c r="M358" s="178">
        <f t="shared" si="16"/>
        <v>282946.4285714285</v>
      </c>
      <c r="N358" s="130">
        <v>316900</v>
      </c>
      <c r="O358" s="126" t="s">
        <v>764</v>
      </c>
      <c r="P358" s="28" t="s">
        <v>576</v>
      </c>
      <c r="Q358" s="77" t="s">
        <v>1167</v>
      </c>
      <c r="R358" s="162">
        <v>0</v>
      </c>
    </row>
    <row r="359" spans="1:18" ht="75" customHeight="1">
      <c r="A359" s="27" t="s">
        <v>1235</v>
      </c>
      <c r="B359" s="60" t="s">
        <v>52</v>
      </c>
      <c r="C359" s="145" t="s">
        <v>50</v>
      </c>
      <c r="D359" s="145" t="s">
        <v>53</v>
      </c>
      <c r="E359" s="164" t="s">
        <v>573</v>
      </c>
      <c r="F359" s="165" t="s">
        <v>572</v>
      </c>
      <c r="G359" s="80" t="s">
        <v>782</v>
      </c>
      <c r="H359" s="80" t="s">
        <v>783</v>
      </c>
      <c r="I359" s="166" t="s">
        <v>1</v>
      </c>
      <c r="J359" s="20">
        <v>1</v>
      </c>
      <c r="K359" s="20" t="s">
        <v>40</v>
      </c>
      <c r="L359" s="13">
        <f t="shared" si="15"/>
        <v>89285.71428571428</v>
      </c>
      <c r="M359" s="11">
        <f t="shared" si="16"/>
        <v>89285.71428571428</v>
      </c>
      <c r="N359" s="11">
        <v>100000</v>
      </c>
      <c r="O359" s="10" t="s">
        <v>44</v>
      </c>
      <c r="P359" s="28" t="s">
        <v>584</v>
      </c>
      <c r="Q359" s="77" t="s">
        <v>61</v>
      </c>
      <c r="R359" s="162">
        <v>0</v>
      </c>
    </row>
    <row r="360" spans="1:18" ht="75" customHeight="1">
      <c r="A360" s="27" t="s">
        <v>1237</v>
      </c>
      <c r="B360" s="60" t="s">
        <v>52</v>
      </c>
      <c r="C360" s="145" t="s">
        <v>50</v>
      </c>
      <c r="D360" s="145" t="s">
        <v>53</v>
      </c>
      <c r="E360" s="113" t="s">
        <v>890</v>
      </c>
      <c r="F360" s="168" t="s">
        <v>788</v>
      </c>
      <c r="G360" s="70" t="s">
        <v>786</v>
      </c>
      <c r="H360" s="15" t="s">
        <v>787</v>
      </c>
      <c r="I360" s="166" t="s">
        <v>1</v>
      </c>
      <c r="J360" s="20">
        <v>1</v>
      </c>
      <c r="K360" s="20" t="s">
        <v>40</v>
      </c>
      <c r="L360" s="13">
        <f t="shared" si="15"/>
        <v>58035.71428571428</v>
      </c>
      <c r="M360" s="11">
        <f t="shared" si="16"/>
        <v>58035.71428571428</v>
      </c>
      <c r="N360" s="72">
        <v>65000</v>
      </c>
      <c r="O360" s="10" t="s">
        <v>44</v>
      </c>
      <c r="P360" s="28" t="s">
        <v>584</v>
      </c>
      <c r="Q360" s="77" t="s">
        <v>61</v>
      </c>
      <c r="R360" s="162">
        <v>0</v>
      </c>
    </row>
    <row r="361" spans="1:18" ht="75" customHeight="1">
      <c r="A361" s="27" t="s">
        <v>1238</v>
      </c>
      <c r="B361" s="60" t="s">
        <v>52</v>
      </c>
      <c r="C361" s="145" t="s">
        <v>50</v>
      </c>
      <c r="D361" s="145" t="s">
        <v>53</v>
      </c>
      <c r="E361" s="144" t="s">
        <v>631</v>
      </c>
      <c r="F361" s="169" t="s">
        <v>788</v>
      </c>
      <c r="G361" s="159" t="s">
        <v>789</v>
      </c>
      <c r="H361" s="80" t="s">
        <v>790</v>
      </c>
      <c r="I361" s="166" t="s">
        <v>1</v>
      </c>
      <c r="J361" s="20">
        <v>1</v>
      </c>
      <c r="K361" s="20" t="s">
        <v>40</v>
      </c>
      <c r="L361" s="13">
        <f t="shared" si="15"/>
        <v>17857.142857142855</v>
      </c>
      <c r="M361" s="11">
        <f t="shared" si="16"/>
        <v>17857.142857142855</v>
      </c>
      <c r="N361" s="72">
        <v>20000</v>
      </c>
      <c r="O361" s="10" t="s">
        <v>44</v>
      </c>
      <c r="P361" s="28" t="s">
        <v>584</v>
      </c>
      <c r="Q361" s="77" t="s">
        <v>61</v>
      </c>
      <c r="R361" s="162">
        <v>0</v>
      </c>
    </row>
    <row r="362" spans="1:18" ht="75" customHeight="1">
      <c r="A362" s="27" t="s">
        <v>1245</v>
      </c>
      <c r="B362" s="60" t="s">
        <v>52</v>
      </c>
      <c r="C362" s="145" t="s">
        <v>50</v>
      </c>
      <c r="D362" s="145" t="s">
        <v>53</v>
      </c>
      <c r="E362" s="144" t="s">
        <v>631</v>
      </c>
      <c r="F362" s="80" t="s">
        <v>1236</v>
      </c>
      <c r="G362" s="80" t="s">
        <v>1236</v>
      </c>
      <c r="H362" s="80" t="s">
        <v>1236</v>
      </c>
      <c r="I362" s="166" t="s">
        <v>1</v>
      </c>
      <c r="J362" s="20">
        <v>1</v>
      </c>
      <c r="K362" s="20" t="s">
        <v>40</v>
      </c>
      <c r="L362" s="13">
        <f t="shared" si="15"/>
        <v>31249.999999999996</v>
      </c>
      <c r="M362" s="11">
        <f t="shared" si="16"/>
        <v>31249.999999999996</v>
      </c>
      <c r="N362" s="72">
        <v>35000</v>
      </c>
      <c r="O362" s="10" t="s">
        <v>44</v>
      </c>
      <c r="P362" s="28" t="s">
        <v>584</v>
      </c>
      <c r="Q362" s="77" t="s">
        <v>61</v>
      </c>
      <c r="R362" s="162">
        <v>0</v>
      </c>
    </row>
    <row r="363" spans="1:18" ht="75" customHeight="1">
      <c r="A363" s="27" t="s">
        <v>1246</v>
      </c>
      <c r="B363" s="60" t="s">
        <v>52</v>
      </c>
      <c r="C363" s="145" t="s">
        <v>50</v>
      </c>
      <c r="D363" s="145" t="s">
        <v>53</v>
      </c>
      <c r="E363" s="144" t="s">
        <v>631</v>
      </c>
      <c r="F363" s="80" t="s">
        <v>794</v>
      </c>
      <c r="G363" s="80" t="s">
        <v>794</v>
      </c>
      <c r="H363" s="80" t="s">
        <v>793</v>
      </c>
      <c r="I363" s="166" t="s">
        <v>1</v>
      </c>
      <c r="J363" s="20">
        <v>1</v>
      </c>
      <c r="K363" s="20" t="s">
        <v>40</v>
      </c>
      <c r="L363" s="13">
        <f t="shared" si="15"/>
        <v>44642.85714285714</v>
      </c>
      <c r="M363" s="11">
        <f t="shared" si="16"/>
        <v>44642.85714285714</v>
      </c>
      <c r="N363" s="72">
        <v>50000</v>
      </c>
      <c r="O363" s="10" t="s">
        <v>44</v>
      </c>
      <c r="P363" s="28" t="s">
        <v>584</v>
      </c>
      <c r="Q363" s="77" t="s">
        <v>61</v>
      </c>
      <c r="R363" s="162">
        <v>0</v>
      </c>
    </row>
    <row r="364" spans="1:18" ht="75" customHeight="1">
      <c r="A364" s="27" t="s">
        <v>1248</v>
      </c>
      <c r="B364" s="60" t="s">
        <v>52</v>
      </c>
      <c r="C364" s="145" t="s">
        <v>50</v>
      </c>
      <c r="D364" s="145" t="s">
        <v>53</v>
      </c>
      <c r="E364" s="192" t="s">
        <v>633</v>
      </c>
      <c r="F364" s="159" t="s">
        <v>634</v>
      </c>
      <c r="G364" s="15" t="s">
        <v>797</v>
      </c>
      <c r="H364" s="132" t="s">
        <v>798</v>
      </c>
      <c r="I364" s="15" t="s">
        <v>1</v>
      </c>
      <c r="J364" s="20">
        <v>1</v>
      </c>
      <c r="K364" s="20" t="s">
        <v>40</v>
      </c>
      <c r="L364" s="13">
        <f t="shared" si="15"/>
        <v>80357.14285714286</v>
      </c>
      <c r="M364" s="11">
        <f t="shared" si="16"/>
        <v>80357.14285714286</v>
      </c>
      <c r="N364" s="72">
        <v>90000</v>
      </c>
      <c r="O364" s="10" t="s">
        <v>382</v>
      </c>
      <c r="P364" s="28" t="s">
        <v>584</v>
      </c>
      <c r="Q364" s="77" t="s">
        <v>61</v>
      </c>
      <c r="R364" s="162">
        <v>0</v>
      </c>
    </row>
    <row r="365" spans="1:18" ht="75" customHeight="1">
      <c r="A365" s="27" t="s">
        <v>1274</v>
      </c>
      <c r="B365" s="60" t="s">
        <v>52</v>
      </c>
      <c r="C365" s="145" t="s">
        <v>50</v>
      </c>
      <c r="D365" s="145" t="s">
        <v>53</v>
      </c>
      <c r="E365" s="184" t="s">
        <v>1094</v>
      </c>
      <c r="F365" s="12" t="s">
        <v>1113</v>
      </c>
      <c r="G365" s="12" t="s">
        <v>1113</v>
      </c>
      <c r="H365" s="132" t="s">
        <v>1114</v>
      </c>
      <c r="I365" s="15" t="s">
        <v>1</v>
      </c>
      <c r="J365" s="181">
        <v>30</v>
      </c>
      <c r="K365" s="182" t="s">
        <v>1117</v>
      </c>
      <c r="L365" s="112">
        <f t="shared" si="15"/>
        <v>312.5</v>
      </c>
      <c r="M365" s="11">
        <f t="shared" si="16"/>
        <v>9375</v>
      </c>
      <c r="N365" s="130">
        <v>10500</v>
      </c>
      <c r="O365" s="10" t="s">
        <v>44</v>
      </c>
      <c r="P365" s="28" t="s">
        <v>576</v>
      </c>
      <c r="Q365" s="143" t="s">
        <v>1119</v>
      </c>
      <c r="R365" s="182">
        <v>0</v>
      </c>
    </row>
    <row r="366" spans="1:18" ht="75" customHeight="1">
      <c r="A366" s="27" t="s">
        <v>1275</v>
      </c>
      <c r="B366" s="60" t="s">
        <v>52</v>
      </c>
      <c r="C366" s="145" t="s">
        <v>50</v>
      </c>
      <c r="D366" s="145" t="s">
        <v>53</v>
      </c>
      <c r="E366" s="184" t="s">
        <v>1094</v>
      </c>
      <c r="F366" s="12" t="s">
        <v>1113</v>
      </c>
      <c r="G366" s="12" t="s">
        <v>1113</v>
      </c>
      <c r="H366" s="132" t="s">
        <v>1247</v>
      </c>
      <c r="I366" s="15" t="s">
        <v>1</v>
      </c>
      <c r="J366" s="181">
        <v>40</v>
      </c>
      <c r="K366" s="182" t="s">
        <v>1117</v>
      </c>
      <c r="L366" s="112">
        <f t="shared" si="15"/>
        <v>223.2142857142857</v>
      </c>
      <c r="M366" s="11">
        <f aca="true" t="shared" si="17" ref="M366:M371">N366/1.12</f>
        <v>8928.571428571428</v>
      </c>
      <c r="N366" s="130">
        <v>10000</v>
      </c>
      <c r="O366" s="10" t="s">
        <v>44</v>
      </c>
      <c r="P366" s="28" t="s">
        <v>576</v>
      </c>
      <c r="Q366" s="143" t="s">
        <v>1119</v>
      </c>
      <c r="R366" s="182">
        <v>0</v>
      </c>
    </row>
    <row r="367" spans="1:18" ht="75" customHeight="1">
      <c r="A367" s="27" t="s">
        <v>1276</v>
      </c>
      <c r="B367" s="60" t="s">
        <v>52</v>
      </c>
      <c r="C367" s="145" t="s">
        <v>50</v>
      </c>
      <c r="D367" s="145" t="s">
        <v>53</v>
      </c>
      <c r="E367" s="62" t="s">
        <v>403</v>
      </c>
      <c r="F367" s="14" t="s">
        <v>404</v>
      </c>
      <c r="G367" s="14" t="s">
        <v>405</v>
      </c>
      <c r="H367" s="12" t="s">
        <v>406</v>
      </c>
      <c r="I367" s="15" t="s">
        <v>1</v>
      </c>
      <c r="J367" s="10">
        <v>50</v>
      </c>
      <c r="K367" s="10" t="s">
        <v>40</v>
      </c>
      <c r="L367" s="72">
        <f t="shared" si="15"/>
        <v>312.49999999999994</v>
      </c>
      <c r="M367" s="112">
        <f t="shared" si="17"/>
        <v>15624.999999999998</v>
      </c>
      <c r="N367" s="112">
        <v>17500</v>
      </c>
      <c r="O367" s="28" t="s">
        <v>44</v>
      </c>
      <c r="P367" s="28" t="s">
        <v>584</v>
      </c>
      <c r="Q367" s="77" t="s">
        <v>1331</v>
      </c>
      <c r="R367" s="209">
        <v>0</v>
      </c>
    </row>
    <row r="368" spans="1:18" ht="55.5" customHeight="1">
      <c r="A368" s="27" t="s">
        <v>1298</v>
      </c>
      <c r="B368" s="60" t="s">
        <v>52</v>
      </c>
      <c r="C368" s="145" t="s">
        <v>50</v>
      </c>
      <c r="D368" s="145" t="s">
        <v>53</v>
      </c>
      <c r="E368" s="24" t="s">
        <v>1352</v>
      </c>
      <c r="F368" s="201" t="s">
        <v>1353</v>
      </c>
      <c r="G368" s="201" t="s">
        <v>1354</v>
      </c>
      <c r="H368" s="201" t="s">
        <v>1354</v>
      </c>
      <c r="I368" s="15" t="s">
        <v>1</v>
      </c>
      <c r="J368" s="10">
        <v>1</v>
      </c>
      <c r="K368" s="10" t="s">
        <v>40</v>
      </c>
      <c r="L368" s="72">
        <v>60999.99999999999</v>
      </c>
      <c r="M368" s="112">
        <f t="shared" si="17"/>
        <v>60999.99999999999</v>
      </c>
      <c r="N368" s="112">
        <v>68320</v>
      </c>
      <c r="O368" s="28" t="s">
        <v>1279</v>
      </c>
      <c r="P368" s="28" t="s">
        <v>584</v>
      </c>
      <c r="Q368" s="77" t="s">
        <v>61</v>
      </c>
      <c r="R368" s="209">
        <v>0</v>
      </c>
    </row>
    <row r="369" spans="1:18" ht="47.25" customHeight="1">
      <c r="A369" s="27" t="s">
        <v>1299</v>
      </c>
      <c r="B369" s="60" t="s">
        <v>52</v>
      </c>
      <c r="C369" s="145" t="s">
        <v>50</v>
      </c>
      <c r="D369" s="145" t="s">
        <v>53</v>
      </c>
      <c r="E369" s="206" t="s">
        <v>1355</v>
      </c>
      <c r="F369" s="202" t="s">
        <v>1356</v>
      </c>
      <c r="G369" s="202" t="s">
        <v>1357</v>
      </c>
      <c r="H369" s="12" t="s">
        <v>1295</v>
      </c>
      <c r="I369" s="15" t="s">
        <v>1</v>
      </c>
      <c r="J369" s="10">
        <v>1</v>
      </c>
      <c r="K369" s="10" t="s">
        <v>40</v>
      </c>
      <c r="L369" s="72">
        <v>11999.999999999998</v>
      </c>
      <c r="M369" s="112">
        <f t="shared" si="17"/>
        <v>11999.999999999998</v>
      </c>
      <c r="N369" s="112">
        <v>13440</v>
      </c>
      <c r="O369" s="28" t="s">
        <v>1279</v>
      </c>
      <c r="P369" s="28" t="s">
        <v>584</v>
      </c>
      <c r="Q369" s="77" t="s">
        <v>61</v>
      </c>
      <c r="R369" s="209">
        <v>0</v>
      </c>
    </row>
    <row r="370" spans="1:18" ht="49.5" customHeight="1">
      <c r="A370" s="27" t="s">
        <v>1300</v>
      </c>
      <c r="B370" s="60" t="s">
        <v>52</v>
      </c>
      <c r="C370" s="145" t="s">
        <v>50</v>
      </c>
      <c r="D370" s="145" t="s">
        <v>53</v>
      </c>
      <c r="E370" s="24" t="s">
        <v>1358</v>
      </c>
      <c r="F370" s="201" t="s">
        <v>1296</v>
      </c>
      <c r="G370" s="201" t="s">
        <v>1359</v>
      </c>
      <c r="H370" s="201" t="s">
        <v>1359</v>
      </c>
      <c r="I370" s="15" t="s">
        <v>1</v>
      </c>
      <c r="J370" s="10">
        <v>1</v>
      </c>
      <c r="K370" s="10" t="s">
        <v>40</v>
      </c>
      <c r="L370" s="72">
        <v>20499.999999999996</v>
      </c>
      <c r="M370" s="112">
        <f t="shared" si="17"/>
        <v>20499.999999999996</v>
      </c>
      <c r="N370" s="112">
        <v>22960</v>
      </c>
      <c r="O370" s="28" t="s">
        <v>1279</v>
      </c>
      <c r="P370" s="28" t="s">
        <v>584</v>
      </c>
      <c r="Q370" s="77" t="s">
        <v>61</v>
      </c>
      <c r="R370" s="209">
        <v>0</v>
      </c>
    </row>
    <row r="371" spans="1:18" ht="51.75" customHeight="1">
      <c r="A371" s="27" t="s">
        <v>1301</v>
      </c>
      <c r="B371" s="60" t="s">
        <v>52</v>
      </c>
      <c r="C371" s="145" t="s">
        <v>50</v>
      </c>
      <c r="D371" s="145" t="s">
        <v>53</v>
      </c>
      <c r="E371" s="220" t="s">
        <v>1364</v>
      </c>
      <c r="F371" s="201" t="s">
        <v>1365</v>
      </c>
      <c r="G371" s="12" t="s">
        <v>1297</v>
      </c>
      <c r="H371" s="12" t="s">
        <v>1297</v>
      </c>
      <c r="I371" s="15" t="s">
        <v>1</v>
      </c>
      <c r="J371" s="10">
        <v>1</v>
      </c>
      <c r="K371" s="10" t="s">
        <v>40</v>
      </c>
      <c r="L371" s="72">
        <v>18500</v>
      </c>
      <c r="M371" s="112">
        <f t="shared" si="17"/>
        <v>18500</v>
      </c>
      <c r="N371" s="112">
        <v>20720</v>
      </c>
      <c r="O371" s="28" t="s">
        <v>1279</v>
      </c>
      <c r="P371" s="28" t="s">
        <v>584</v>
      </c>
      <c r="Q371" s="77" t="s">
        <v>61</v>
      </c>
      <c r="R371" s="209">
        <v>0</v>
      </c>
    </row>
    <row r="372" spans="1:18" ht="34.5" customHeight="1">
      <c r="A372" s="34"/>
      <c r="B372" s="34"/>
      <c r="C372" s="34"/>
      <c r="D372" s="34"/>
      <c r="E372" s="27"/>
      <c r="F372" s="39"/>
      <c r="G372" s="39"/>
      <c r="H372" s="39"/>
      <c r="I372" s="34"/>
      <c r="J372" s="26"/>
      <c r="K372" s="26"/>
      <c r="L372" s="221" t="s">
        <v>435</v>
      </c>
      <c r="M372" s="221"/>
      <c r="N372" s="7">
        <f>SUM(N148:N371)</f>
        <v>14927223.2</v>
      </c>
      <c r="O372" s="34"/>
      <c r="P372" s="10"/>
      <c r="Q372" s="10"/>
      <c r="R372" s="210"/>
    </row>
    <row r="373" spans="1:18" ht="16.5">
      <c r="A373" s="34"/>
      <c r="B373" s="34"/>
      <c r="C373" s="34"/>
      <c r="D373" s="34"/>
      <c r="E373" s="27"/>
      <c r="F373" s="34"/>
      <c r="G373" s="34"/>
      <c r="H373" s="34"/>
      <c r="I373" s="34"/>
      <c r="J373" s="40"/>
      <c r="K373" s="40"/>
      <c r="L373" s="40"/>
      <c r="M373" s="41" t="s">
        <v>434</v>
      </c>
      <c r="N373" s="7">
        <f>N75+N147+N372</f>
        <v>467208325.04</v>
      </c>
      <c r="O373" s="40"/>
      <c r="P373" s="34"/>
      <c r="Q373" s="34"/>
      <c r="R373" s="101"/>
    </row>
    <row r="374" spans="1:18" ht="18.75">
      <c r="A374" s="42" t="s">
        <v>561</v>
      </c>
      <c r="B374" s="42"/>
      <c r="C374" s="42"/>
      <c r="D374" s="42"/>
      <c r="E374" s="42"/>
      <c r="F374" s="42"/>
      <c r="G374" s="43"/>
      <c r="H374" s="43"/>
      <c r="I374" s="44"/>
      <c r="J374" s="45"/>
      <c r="K374" s="45"/>
      <c r="L374" s="45"/>
      <c r="M374" s="46"/>
      <c r="N374" s="47"/>
      <c r="O374" s="45"/>
      <c r="P374" s="44"/>
      <c r="Q374" s="44"/>
      <c r="R374" s="29"/>
    </row>
    <row r="376" spans="1:8" ht="15">
      <c r="A376" s="42" t="s">
        <v>560</v>
      </c>
      <c r="B376" s="42"/>
      <c r="C376" s="42"/>
      <c r="D376" s="42"/>
      <c r="E376" s="48"/>
      <c r="F376" s="42"/>
      <c r="G376" s="49"/>
      <c r="H376" s="49"/>
    </row>
    <row r="377" ht="15">
      <c r="N377" s="52"/>
    </row>
    <row r="378" ht="15">
      <c r="N378" s="53"/>
    </row>
    <row r="379" ht="15">
      <c r="M379" s="54"/>
    </row>
    <row r="380" ht="15">
      <c r="O380" s="55"/>
    </row>
    <row r="382" ht="15">
      <c r="Q382" s="56"/>
    </row>
    <row r="383" spans="12:15" ht="15">
      <c r="L383" s="57"/>
      <c r="O383" s="58"/>
    </row>
  </sheetData>
  <sheetProtection/>
  <mergeCells count="7">
    <mergeCell ref="L372:M372"/>
    <mergeCell ref="J1:Q1"/>
    <mergeCell ref="J2:Q2"/>
    <mergeCell ref="N4:R4"/>
    <mergeCell ref="A5:R5"/>
    <mergeCell ref="L75:M75"/>
    <mergeCell ref="L147:M147"/>
  </mergeCells>
  <printOptions/>
  <pageMargins left="0.5118110236220472" right="0.5118110236220472" top="0.35433070866141736"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SPK Ertis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2016-11-23T05:33:54Z</cp:lastPrinted>
  <dcterms:created xsi:type="dcterms:W3CDTF">2009-01-26T09:03:16Z</dcterms:created>
  <dcterms:modified xsi:type="dcterms:W3CDTF">2016-11-24T04:58:59Z</dcterms:modified>
  <cp:category/>
  <cp:version/>
  <cp:contentType/>
  <cp:contentStatus/>
</cp:coreProperties>
</file>