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405" windowWidth="6720" windowHeight="7755" firstSheet="1" activeTab="1"/>
  </bookViews>
  <sheets>
    <sheet name="печать" sheetId="1" state="hidden" r:id="rId1"/>
    <sheet name="Лист1" sheetId="2" r:id="rId2"/>
    <sheet name="Лист2" sheetId="3" r:id="rId3"/>
  </sheets>
  <externalReferences>
    <externalReference r:id="rId6"/>
  </externalReferences>
  <definedNames>
    <definedName name="ВидПредмета">'[1]Вид предмета'!$A$1:$A$3</definedName>
    <definedName name="Источник">'[1]Источник финансирования'!$A$1:$A$6</definedName>
  </definedNames>
  <calcPr fullCalcOnLoad="1" refMode="R1C1"/>
</workbook>
</file>

<file path=xl/sharedStrings.xml><?xml version="1.0" encoding="utf-8"?>
<sst xmlns="http://schemas.openxmlformats.org/spreadsheetml/2006/main" count="10008" uniqueCount="2070">
  <si>
    <t>Нотариальные услуги</t>
  </si>
  <si>
    <t>закуп из одного источника</t>
  </si>
  <si>
    <t>запрос ценовых предложений</t>
  </si>
  <si>
    <t>Наименование товара, работ и услуг</t>
  </si>
  <si>
    <t>Способ закупки</t>
  </si>
  <si>
    <t>Рудный Алтай</t>
  </si>
  <si>
    <t>Дидар</t>
  </si>
  <si>
    <t>Егемен Казахстан</t>
  </si>
  <si>
    <t>Казахстанская правда</t>
  </si>
  <si>
    <t>Обязательное страхование работника от несчастных случаев</t>
  </si>
  <si>
    <t>Единица измерения</t>
  </si>
  <si>
    <t>Услуга</t>
  </si>
  <si>
    <t>Междугородняя связь</t>
  </si>
  <si>
    <t>Абонентская плата</t>
  </si>
  <si>
    <t>Кабельное телевидение(ID TV)</t>
  </si>
  <si>
    <t>Услуги Интернет (MegaLine)</t>
  </si>
  <si>
    <t>Услуги Интернет (ID Phone)</t>
  </si>
  <si>
    <t>Место поставки товара, выполнения работ, оказания услуг</t>
  </si>
  <si>
    <t>Срок поставки товаров, выполнения работ, оказания услуг</t>
  </si>
  <si>
    <t>Работа</t>
  </si>
  <si>
    <t>Литр</t>
  </si>
  <si>
    <t>Штука</t>
  </si>
  <si>
    <t>Упаковка</t>
  </si>
  <si>
    <t>Набор</t>
  </si>
  <si>
    <t>Ноутбук</t>
  </si>
  <si>
    <t>Семинары, повышение квалификации</t>
  </si>
  <si>
    <t>Срок осуществления закупки</t>
  </si>
  <si>
    <t>№ п/п</t>
  </si>
  <si>
    <t>Полная характеристика (описание товаров, работ и услуг)</t>
  </si>
  <si>
    <t>Ветошь</t>
  </si>
  <si>
    <t>метр</t>
  </si>
  <si>
    <t>Мобильная связь</t>
  </si>
  <si>
    <t>Платная справка</t>
  </si>
  <si>
    <t>Абонентское обслуживание, ИС "Параграф"</t>
  </si>
  <si>
    <t>Ремонт  факсимильного аппарата</t>
  </si>
  <si>
    <t>редизайн сайта (корпоративного)</t>
  </si>
  <si>
    <t>информационное сопровождение 1С</t>
  </si>
  <si>
    <t>услуги по ведению системы реестров держателей ценных бумаг</t>
  </si>
  <si>
    <t xml:space="preserve">Количество </t>
  </si>
  <si>
    <t>Освежитель воздуха</t>
  </si>
  <si>
    <t>Перчатки</t>
  </si>
  <si>
    <t>шт</t>
  </si>
  <si>
    <t>пара</t>
  </si>
  <si>
    <t>август</t>
  </si>
  <si>
    <t>февраль</t>
  </si>
  <si>
    <t>октябрь</t>
  </si>
  <si>
    <t>апрель</t>
  </si>
  <si>
    <t>Представительсике рассходы</t>
  </si>
  <si>
    <t>Размер авансового платежа, %</t>
  </si>
  <si>
    <t>БИН заказчика</t>
  </si>
  <si>
    <t>Источник финансирования</t>
  </si>
  <si>
    <t>1 Бюджет</t>
  </si>
  <si>
    <t>Вид предмета закупок</t>
  </si>
  <si>
    <t>110640012780</t>
  </si>
  <si>
    <t>Товар</t>
  </si>
  <si>
    <t xml:space="preserve">чистящий порошок с хлоринолом с дезинфиц средством, для чистки раковин, унитазов, кафеля, очищает трудно выводимые пятна, убивает микробы, мягкая упаковка </t>
  </si>
  <si>
    <t xml:space="preserve">100% хлопок состоит из предметов одежды непригодных к носке, с удаленной фурнитурой и воротниками, содержит катон и трикотаж хб </t>
  </si>
  <si>
    <t>г. Усть-Каменогорск,ул. Кирова,61</t>
  </si>
  <si>
    <t>март</t>
  </si>
  <si>
    <t>май</t>
  </si>
  <si>
    <t>в течении 10 рабочих дней, с момента заключения договора</t>
  </si>
  <si>
    <t>январь</t>
  </si>
  <si>
    <t>Кресло выполнено из гобелена. Модель оснащена механизмом "Мультиблок", кресло комлектуется с подлокотниками. Высота спинки 640 мм. Подлокотник и крестовина - хром</t>
  </si>
  <si>
    <t>в течении 5 рабочих дней, с момента подписания договора</t>
  </si>
  <si>
    <t>в течении 30 рабочих дней, с момента заключения договора</t>
  </si>
  <si>
    <t>страхование автотранспорта</t>
  </si>
  <si>
    <t xml:space="preserve">в течении 5 рабочих дней, с момента внесения 100% предоплаты </t>
  </si>
  <si>
    <t>в течении 20 рабочих дней с момента заключения договора.</t>
  </si>
  <si>
    <t>Кондиционер</t>
  </si>
  <si>
    <t>отправка писем, бандеролей и прочее</t>
  </si>
  <si>
    <t>в течении 15 рабочих дней, с момента заключения договора</t>
  </si>
  <si>
    <t>100</t>
  </si>
  <si>
    <t>Включает в себя разборку картриджа, замену печатающего вала, чистка, смазка, сборка картриджа</t>
  </si>
  <si>
    <t>Диагностика и компонентный ремонт КМА, замена неисправных частей</t>
  </si>
  <si>
    <t>Ремонт блока питания, ремонт платы расширения</t>
  </si>
  <si>
    <t>Ремонт блока питания, ремонт термоголовки, ремонт материнской платы</t>
  </si>
  <si>
    <t>Комплексное обслуживание ноутбука, включая антивирусную профилактику, обновление программного обеспечения, обслуживание рабочего места локальной сети и доступа к Интернету</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</si>
  <si>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М4430</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</si>
  <si>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М4410</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</si>
  <si>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HP PRO 200 color</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</si>
  <si>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LJ PRO M 1132</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</si>
  <si>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Color Laser Jet CM1312</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</si>
  <si>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Принтер 3/1</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</si>
  <si>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HP 1020;1102</t>
  </si>
  <si>
    <t>Осмотр диагностика узлов и отдельных частей оборудования, очистка деталей</t>
  </si>
  <si>
    <t>Включает разборку узла проявки, замена термопленки, смазка, сборка, регулировка</t>
  </si>
  <si>
    <t>Код товара, работы, услуги (в соответствии с КТРУ)</t>
  </si>
  <si>
    <t>33.12.29.22.00.00.00</t>
  </si>
  <si>
    <t>Ремонт и техническое обслуживание машин специального назначения</t>
  </si>
  <si>
    <t>95.11.10.15.12.00.00</t>
  </si>
  <si>
    <t>Заправка картриджей</t>
  </si>
  <si>
    <t>Работы по заправке картриджей с целью дальнейшей эксплуатации</t>
  </si>
  <si>
    <t>95.11.10.29.00.00.00</t>
  </si>
  <si>
    <t>Ремонт и обслуживание копировальной техники</t>
  </si>
  <si>
    <t>95.11.10.11.00.00.00</t>
  </si>
  <si>
    <t>Ремонт и обслуживание лаптопов (ноутбуков)</t>
  </si>
  <si>
    <t>26.51.32.12.12.13.11.10.1</t>
  </si>
  <si>
    <t>Калькулятор</t>
  </si>
  <si>
    <t>Дисковый.</t>
  </si>
  <si>
    <t>25.99.23.00.00.11.11.10.1</t>
  </si>
  <si>
    <t>Скрепка</t>
  </si>
  <si>
    <t>Скрепки для бумаг. Размер 22 мм</t>
  </si>
  <si>
    <t>25.99.23.00.00.11.15.10.1</t>
  </si>
  <si>
    <t>Дырокол</t>
  </si>
  <si>
    <t>механическое устройство для пробивания отверстий в бумаге</t>
  </si>
  <si>
    <t>32.99.80.00.00.00.00.10.1</t>
  </si>
  <si>
    <t>Скотч</t>
  </si>
  <si>
    <t>широкий, свыше 3 см</t>
  </si>
  <si>
    <t>32.30.15.00.00.00.21.97.1</t>
  </si>
  <si>
    <t>Корзина</t>
  </si>
  <si>
    <t>для теннисных мячей, пластмассовая</t>
  </si>
  <si>
    <t>22.29.25.00.00.00.21.10.1</t>
  </si>
  <si>
    <t>Карандаш</t>
  </si>
  <si>
    <t>Карандаш автоматический, толщина стержня 0,5 мм</t>
  </si>
  <si>
    <t>22.29.25.00.00.00.20.10.1</t>
  </si>
  <si>
    <t>Ручка</t>
  </si>
  <si>
    <t>Ручка пластиковая гелевая</t>
  </si>
  <si>
    <t>22.29.25.00.00.00.28.10.1</t>
  </si>
  <si>
    <t>Файл-уголок</t>
  </si>
  <si>
    <t>формат А4</t>
  </si>
  <si>
    <t>25.99.23.00.00.11.18.10.1</t>
  </si>
  <si>
    <t>Степлер</t>
  </si>
  <si>
    <t>устройство для оперативного скрепления листов металлическими скобами</t>
  </si>
  <si>
    <t>25.99.23.00.00.11.13.10.1</t>
  </si>
  <si>
    <t>Антистеплер</t>
  </si>
  <si>
    <t>устройство для вытаскивания скоб от степлера. Устройство состоит из двух противостоящих клинов на оси.6</t>
  </si>
  <si>
    <t>25.99.23.00.00.10.11.10.1</t>
  </si>
  <si>
    <t>Скоба</t>
  </si>
  <si>
    <t>Скобы проволочные для канцелярских целей</t>
  </si>
  <si>
    <t>25.99.23.00.00.10.11.10.2</t>
  </si>
  <si>
    <t>25.99.23.00.00.10.11.10.3</t>
  </si>
  <si>
    <t>Обложка</t>
  </si>
  <si>
    <t>15.12.12.00.00.00.44.40.1</t>
  </si>
  <si>
    <t>с лицевой поверхностью из картона</t>
  </si>
  <si>
    <t>17.23.12.10.00.00.00.85.1</t>
  </si>
  <si>
    <t>Конверт</t>
  </si>
  <si>
    <t>почтовый, АЗ</t>
  </si>
  <si>
    <t>17.23.12.10.00.00.00.10.1</t>
  </si>
  <si>
    <t>Конверты</t>
  </si>
  <si>
    <t>формат Евро, Е65 (110 х 220 мм)</t>
  </si>
  <si>
    <t>17.23.12.30.00.00.00.01.1</t>
  </si>
  <si>
    <t>Бумага для заметок</t>
  </si>
  <si>
    <t>из белой бумаги (блок из бумаг для заметок)</t>
  </si>
  <si>
    <t>17.23.12.30.00.00.00.10.1</t>
  </si>
  <si>
    <t>Формат блока 9х9 см</t>
  </si>
  <si>
    <t>17.23.12.30.00.00.00.15.1</t>
  </si>
  <si>
    <t>с липким краем, 3,5*5</t>
  </si>
  <si>
    <t>19.20.21.00.00.00.11.40.1</t>
  </si>
  <si>
    <t>Бензин</t>
  </si>
  <si>
    <t>неэтилированный и этилированный, произведенный для двигателей с искровым зажиганием: АИ-92</t>
  </si>
  <si>
    <t>17.23.13.60.00.00.00.70.1</t>
  </si>
  <si>
    <t>скоросшиватель картонный , глянцевый</t>
  </si>
  <si>
    <t>26.51.45.00.00.00.07.10.1</t>
  </si>
  <si>
    <t>Регистратор</t>
  </si>
  <si>
    <t>показателей качества электроэнергии</t>
  </si>
  <si>
    <t>22.29.25.00.00.00.18.29.1</t>
  </si>
  <si>
    <t>Папка</t>
  </si>
  <si>
    <t xml:space="preserve">Папка пластиковая 30 вкладышей </t>
  </si>
  <si>
    <t>22.29.25.00.00.00.18.31.1</t>
  </si>
  <si>
    <t>Папка пластиковая 60 вкладышей</t>
  </si>
  <si>
    <t>17.12.13.40.13.00.00.50.1</t>
  </si>
  <si>
    <t>Бумага</t>
  </si>
  <si>
    <t>формат А3, плотность 90г/м2, 420мм</t>
  </si>
  <si>
    <t>17.12.13.40.13.00.00.10.1</t>
  </si>
  <si>
    <t>формат А4, плотность 90г/м2, 21х29,5 см</t>
  </si>
  <si>
    <t>17.12.13.20.00.00.00.50.2</t>
  </si>
  <si>
    <t>для факса, факсовые ролики, белый, плотность 80г/кв.м, масса 1кв.м 80г, ширина 210мм, диаметр 800мм, температура 18-25С</t>
  </si>
  <si>
    <t>17.23.13.60.00.00.00.10.1</t>
  </si>
  <si>
    <t>Материал немелованный картон 370 грамм, 220x230x40мм, формат А5</t>
  </si>
  <si>
    <t>17.23.12.30.00.00.00.70.1</t>
  </si>
  <si>
    <t>Стикеры</t>
  </si>
  <si>
    <t>с липким краем, для заметок</t>
  </si>
  <si>
    <t>22.29.25.00.00.00.16.10.1</t>
  </si>
  <si>
    <t>Линейка</t>
  </si>
  <si>
    <t xml:space="preserve">Линейка пластмассовая 16 см с многоцветным рисунком </t>
  </si>
  <si>
    <t>17.23.12.50.00.00.00.10.1</t>
  </si>
  <si>
    <t>формат А4, недатированный</t>
  </si>
  <si>
    <t>32.99.81.00.00.10.10.14.1</t>
  </si>
  <si>
    <t>Корректирующая ручка</t>
  </si>
  <si>
    <t>17.23.13.80.00.00.50.14.1</t>
  </si>
  <si>
    <t>Тетрадь</t>
  </si>
  <si>
    <t>20.52.10.00.00.00.09.01.1</t>
  </si>
  <si>
    <t>Клей</t>
  </si>
  <si>
    <t>Клей канцелярский - карандаш</t>
  </si>
  <si>
    <t>22.29.25.00.00.00.24.10.1</t>
  </si>
  <si>
    <t>Ножницы</t>
  </si>
  <si>
    <t>Ножницы с пластиковой ручкой, длина 10 см</t>
  </si>
  <si>
    <t>22.29.25.00.00.00.24.17.1</t>
  </si>
  <si>
    <t>Ножницы с пластиковой ручкой, длина 17 см</t>
  </si>
  <si>
    <t>32.99.61.00.00.00.11.01.1</t>
  </si>
  <si>
    <t>Набор акссесуаров</t>
  </si>
  <si>
    <t>визитница, брелок</t>
  </si>
  <si>
    <t>13.92.29.00.00.00.40.10.1</t>
  </si>
  <si>
    <t xml:space="preserve">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t>
  </si>
  <si>
    <t>13.92.29.00.00.00.30.10.1</t>
  </si>
  <si>
    <t>Тряпка для удаления пыли</t>
  </si>
  <si>
    <t>Тряпки тканые для удаления пыли</t>
  </si>
  <si>
    <t>20.41.31.00.00.10.10.10.1</t>
  </si>
  <si>
    <t>Мыло туалетное</t>
  </si>
  <si>
    <t>20.41.44.00.00.00.00.10.1</t>
  </si>
  <si>
    <t>Чистящее средство</t>
  </si>
  <si>
    <t>против ржавчины</t>
  </si>
  <si>
    <t>Накопитель</t>
  </si>
  <si>
    <t>32.99.61.00.00.00.30.10.1</t>
  </si>
  <si>
    <t>Программное обеспечение</t>
  </si>
  <si>
    <t>Программный  продукт для введения бухгалтерского учета</t>
  </si>
  <si>
    <t>32.99.61.00.00.00.30.30.1</t>
  </si>
  <si>
    <t>Программный продукт - система автоматизации документооборота</t>
  </si>
  <si>
    <t>Шкаф</t>
  </si>
  <si>
    <t>17.23.12.80.00.00.00.20.1</t>
  </si>
  <si>
    <t>Календарь</t>
  </si>
  <si>
    <t>настольный</t>
  </si>
  <si>
    <t>69.10.16.10.00.00.00</t>
  </si>
  <si>
    <t>Услуги нотариальные</t>
  </si>
  <si>
    <t>Услуги нотариальные, связанные с нотариальным оформлением (заверением) документов</t>
  </si>
  <si>
    <t>22.29.25.00.00.00.19.12.2</t>
  </si>
  <si>
    <t>Маркер</t>
  </si>
  <si>
    <t>Маркер пластиковый перманентный (нестираемый), тонкий наконечник 1мм</t>
  </si>
  <si>
    <t>61.20.41.10.00.00.00</t>
  </si>
  <si>
    <t>Услуги по доступу к Интернету</t>
  </si>
  <si>
    <t>Услуги по доступу к Интернету узкополосному по сетям беспроводным</t>
  </si>
  <si>
    <t>61.20.42.10.00.00.00</t>
  </si>
  <si>
    <t xml:space="preserve">Услуги по доступу к Интернету широкополосному по сетям беспроводным </t>
  </si>
  <si>
    <t>69.10.11.10.00.00.00</t>
  </si>
  <si>
    <t>Услуги юридические консультационные</t>
  </si>
  <si>
    <t>Услуги юридические консультационные  и услуги представительские, связанные с уголовным правом</t>
  </si>
  <si>
    <t>96.09.19.90.10.00.00</t>
  </si>
  <si>
    <t>Услуги представительские</t>
  </si>
  <si>
    <t>Услуги, связанные с представительскими расходами</t>
  </si>
  <si>
    <t>26.20.40.00.00.00.41.10.1</t>
  </si>
  <si>
    <t>32.99.16.00.00.00.12.90.1</t>
  </si>
  <si>
    <t>Штемпельная подушка</t>
  </si>
  <si>
    <t>Подушка   для печатей, штампов</t>
  </si>
  <si>
    <t>25.73.60.00.00.13.11.01.1</t>
  </si>
  <si>
    <t>Зажим</t>
  </si>
  <si>
    <t>25.73.60.00.00.13.11.02.1</t>
  </si>
  <si>
    <t>22.29.25.00.00.00.11.10.1</t>
  </si>
  <si>
    <t>Лоток</t>
  </si>
  <si>
    <t>Лоток для бумаг вертикальный из пластмассы</t>
  </si>
  <si>
    <t>22.29.25.00.00.00.11.30.1</t>
  </si>
  <si>
    <t>Лоток вертикально-горизонтальный трехсекционный</t>
  </si>
  <si>
    <t>25.73.60.00.00.14.10.01.1</t>
  </si>
  <si>
    <t>металлический зажим (прищепка) для фиксации или временного соединения</t>
  </si>
  <si>
    <t>85.59.13.31.00.00.00</t>
  </si>
  <si>
    <t>Услуги по внеплановым семинарам</t>
  </si>
  <si>
    <t>внеплановые семинары</t>
  </si>
  <si>
    <t>74.30.11.10.05.00.00</t>
  </si>
  <si>
    <t>Услуги по устному и письменному переводу</t>
  </si>
  <si>
    <t>53.10.11.30.12.00.00</t>
  </si>
  <si>
    <t>Услуги по подписке на периодические издания</t>
  </si>
  <si>
    <t>Услуги по подписке на газеты и журналы</t>
  </si>
  <si>
    <t>53.10.11.30.20.00.00</t>
  </si>
  <si>
    <t>Услуги по подписке на другие периодические издания</t>
  </si>
  <si>
    <t>53.10.11.30.10.00.00</t>
  </si>
  <si>
    <t>Услуги по подписке на газеты</t>
  </si>
  <si>
    <t>53.10.12.20.10.00.00</t>
  </si>
  <si>
    <t>Услуги почтовые внутри страны</t>
  </si>
  <si>
    <t>63.11.12.30.00.00.00</t>
  </si>
  <si>
    <t>Услуги по поддержке дизайна сайтов</t>
  </si>
  <si>
    <t>Услуги по внесению изменений в дизайн сайта в сторону улучшения его внешнего вида.</t>
  </si>
  <si>
    <t>66.21.10.00.00.00.01</t>
  </si>
  <si>
    <t>Услуги по оценке риска и ущерба</t>
  </si>
  <si>
    <t>94.12.10.12.00.00.00</t>
  </si>
  <si>
    <t>Услуги бухгалтерских ассоциаций</t>
  </si>
  <si>
    <t>33.14.19.18.00.00.00</t>
  </si>
  <si>
    <t>61.10.11.06.01.00.00</t>
  </si>
  <si>
    <t>Услуги телефонной связи</t>
  </si>
  <si>
    <t>Услуги фиксированной местной, междугородней, международной телефонной связи  - доступ и пользование</t>
  </si>
  <si>
    <t>61.10.12.01.02.00.00</t>
  </si>
  <si>
    <t>Услуги телефонные фиксированные</t>
  </si>
  <si>
    <t>Услуги телефонные фиксированные с функцией передачи текстовых телефонных сообщений</t>
  </si>
  <si>
    <t>61.10.20.03.00.00.00</t>
  </si>
  <si>
    <t>Услуги управления кабельными системами распределения</t>
  </si>
  <si>
    <t>Услуги управления кабельными системами распределения для передачи данных</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</si>
  <si>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</si>
  <si>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</si>
  <si>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</si>
  <si>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</si>
  <si>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</si>
  <si>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</si>
  <si>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17.23.13.80.00.00.10.12.1</t>
  </si>
  <si>
    <t>из мелованного картона, плотностью от 250 до 300 г/м2, формат А4</t>
  </si>
  <si>
    <t>17.23.13.10.00.00.00.03.1</t>
  </si>
  <si>
    <t>Журнал регистрации приходных и расходных кассовых документов</t>
  </si>
  <si>
    <t>70.22.30.40.00.00.00</t>
  </si>
  <si>
    <t>Услуги аудита информационной безопасности</t>
  </si>
  <si>
    <t>Аудит информационной безопасности</t>
  </si>
  <si>
    <t>17.23.13.35.00.00.00.01.1</t>
  </si>
  <si>
    <t>"учёта вагонов, поврежденных и отремонтированных промышленными предпритиями, ВУ-16 ""Управление стат. учета и отчетности"", формат А4 книжная, 100 листов"</t>
  </si>
  <si>
    <t>услуги оценки бизнеса</t>
  </si>
  <si>
    <t>Изготовление банера 3*6, монтаж-демонтаж, дизайн, широкоформатная печать, в кол-ве 4 шт</t>
  </si>
  <si>
    <t>Компьютер</t>
  </si>
  <si>
    <t>Многофункциональное устройство</t>
  </si>
  <si>
    <t>Программное обеспечение Office Home and Business 2013 32/64 RU Kazakhstan Only EM DVD No Skype</t>
  </si>
  <si>
    <t>Тонер картридж KX-FAT 411</t>
  </si>
  <si>
    <t>Фильтр сетевой</t>
  </si>
  <si>
    <t>Картридж 436 А оригинал, ресурс 1500</t>
  </si>
  <si>
    <t>Картридж 285 А оригинал, ресурс 1500</t>
  </si>
  <si>
    <t>Картридж 728 А оригинал, ресурс 1500</t>
  </si>
  <si>
    <t>Flash-накопитель 2.0 16 Gb накопитель внешний</t>
  </si>
  <si>
    <t>ГОСТ Р 52354-2005 СТ РК ИСО 9001-2001 белая двухслойная в рулона по 150+/- 1 м. ширина 90 мм., в упаковке 10 шт.</t>
  </si>
  <si>
    <t>Белые однослойные салфетки из 100% целлюлозы, отлично подходят для сервировки. Представлены в двух вариациях тиснения. Размер в развёрнутом виде - 24*24см, в сложенном - 12*12см. в пачке 100 штук.  в упаковке 10 шт</t>
  </si>
  <si>
    <t>трикотажные, пропитанные ПВХ, хлопчатобумажные,  ПХВ, ГОСТ 12.4.010-75-хлопок 100% с точетным покрытием армированная нить 48 гр.</t>
  </si>
  <si>
    <t>42х58 см; салфетка для пола, для поглощения большого количества воды и грязи. Состав - микроволокно 100%</t>
  </si>
  <si>
    <t>Стальные, витые, 12-зубые, деревянный черенок</t>
  </si>
  <si>
    <t>Лопата</t>
  </si>
  <si>
    <t>Лопата штыковая ,285*210 мм, 1,6 мм, ГОСТ: 19596-87</t>
  </si>
  <si>
    <t xml:space="preserve">Лампы светодиодные </t>
  </si>
  <si>
    <t>Энергосберегающая лампа 26 Ватт/840 E 27</t>
  </si>
  <si>
    <t>Метелки с черенком</t>
  </si>
  <si>
    <t>уп</t>
  </si>
  <si>
    <t>74.90.21.18.00.00.00</t>
  </si>
  <si>
    <t>Землеустроительные  и земельно-кадастровые работы</t>
  </si>
  <si>
    <t>45.20.24.20.00.00.00</t>
  </si>
  <si>
    <t>Работы по ремонту машин комплексные</t>
  </si>
  <si>
    <t>Комплекс работ по ремонту машин (приведение в исправность и замена запасных частей всех систем машины, послепродажный ремонт и обслуживание, и прочие работы по техническому обслуживанию )</t>
  </si>
  <si>
    <t>95.12.10.18.00.00.00</t>
  </si>
  <si>
    <t>45.20.24.12.00.00.00</t>
  </si>
  <si>
    <t>Услуги по диагностике автотранспорта специального или специализированного назначения</t>
  </si>
  <si>
    <t>45.20.30.10.10.00.00</t>
  </si>
  <si>
    <t>Услуги по мойке машин</t>
  </si>
  <si>
    <t>Комплекс услуг по мойке машин</t>
  </si>
  <si>
    <t>Краткая  характеристика (описание товаров, работ и услуг)</t>
  </si>
  <si>
    <t>73.11.11.10.00.00.00</t>
  </si>
  <si>
    <t>Услуги по созданию и размещению рекламы в средствах массовой информации</t>
  </si>
  <si>
    <t>62.02.30.45.00.00.00</t>
  </si>
  <si>
    <t>Услуги по сопровождению и технической поддержке информационной системы</t>
  </si>
  <si>
    <t>80.10.12.13.00.00.00</t>
  </si>
  <si>
    <t>Услуги по охране объектов производственных зданий</t>
  </si>
  <si>
    <t>Прокат костюмов</t>
  </si>
  <si>
    <t xml:space="preserve">Услуги по чистке ковров, ковровых дорожек и войлочных покрытий 
8-ми канатной юрты  
</t>
  </si>
  <si>
    <t xml:space="preserve">Точилка </t>
  </si>
  <si>
    <t>Цена планируемая для закупки без учета НДС</t>
  </si>
  <si>
    <t>Сумма планируемая для закупки без учета НДС</t>
  </si>
  <si>
    <t>Сумма планируемая для закупки с учетом НДС</t>
  </si>
  <si>
    <t>июнь</t>
  </si>
  <si>
    <t>Предоставления услуг хостинга</t>
  </si>
  <si>
    <t>Услуги по ведению системы реестров держателей ценных бумаг</t>
  </si>
  <si>
    <t>0</t>
  </si>
  <si>
    <t>в течении  3-ех  календарных дней, с момента заключения договора.</t>
  </si>
  <si>
    <t>Конверт почтовый А-5</t>
  </si>
  <si>
    <t>А-5 ,229*162, С5010 почтовый</t>
  </si>
  <si>
    <t>Журнал регистрации</t>
  </si>
  <si>
    <t xml:space="preserve">Журнал </t>
  </si>
  <si>
    <t>Автоматическая синяя Ручка гелевая для продолжительного надежного письма, выполнена из высококачественного пластика выдерживающего давление до 50 кг, металлический</t>
  </si>
  <si>
    <r>
      <t>Скобы №10 никелированные 1000 шт. в упаковке;</t>
    </r>
    <r>
      <rPr>
        <sz val="10.5"/>
        <color indexed="8"/>
        <rFont val="Times New Roman"/>
        <family val="1"/>
      </rPr>
      <t xml:space="preserve"> </t>
    </r>
    <r>
      <rPr>
        <sz val="10.5"/>
        <color indexed="8"/>
        <rFont val="Times New Roman"/>
        <family val="1"/>
      </rPr>
      <t>ГОСТ 24140-80</t>
    </r>
  </si>
  <si>
    <r>
      <t>Скобы №24/6 никелированные 1000 штук в упаковке;</t>
    </r>
    <r>
      <rPr>
        <sz val="10.5"/>
        <color indexed="8"/>
        <rFont val="Times New Roman"/>
        <family val="1"/>
      </rPr>
      <t xml:space="preserve"> </t>
    </r>
    <r>
      <rPr>
        <sz val="10.5"/>
        <color indexed="8"/>
        <rFont val="Times New Roman"/>
        <family val="1"/>
      </rPr>
      <t>ГОСТ 24140-80</t>
    </r>
  </si>
  <si>
    <t>А4 (PVC прозрачные) 100 л.200 мкр.</t>
  </si>
  <si>
    <t>А-4,229*324 крафт</t>
  </si>
  <si>
    <t>А-6 , белый, 220*110</t>
  </si>
  <si>
    <t>76*76 блок ПЛ51</t>
  </si>
  <si>
    <t>80*80 белая в термопленке офис</t>
  </si>
  <si>
    <t>Входящих и исходящих документов, обложка картон А-4</t>
  </si>
  <si>
    <t>Обложка-картон, А-4, 96 листов</t>
  </si>
  <si>
    <t>Дырокол. Механизм полностью металлический, выдвижная линейка-ограничитель  со шкалой форматов. Фиксатор закрытого состояния рычажного типа, пробиваемые отверстия диаметором 5,5 мм., расстояние между отверстиями 80 мм. Пробивная способность до 16 листов средней плотности. Дырокол снабжен регулируемой линейкой для форматов А4,А5,А6.Есть съемный контейнер для сбора бумажных отходов;</t>
  </si>
  <si>
    <t>Дырокол. Механизм полностью металлический, выдвижная линейка-ограничитель хромированная со шкалой форматов. Фиксатор закрытого состояния рычажного типа, высококачественное полимерное покрытие станины и механизма рычага. Мягкая антискользящая накладка на ручке;  До 60 листов. Максимальная толщина пробиваемой бумаги-60 листов.Прбивает два отверстия диаметром 5,5 мм, растояние между отвесртиями 80мм. Линейка деления на форматы:А4,А6, А8 и 888.Контейнер для конфетти. Есть система блокировки в закрытом виде.Корпус выполнен из металла,прорезиненая вставка</t>
  </si>
  <si>
    <t>12 разрядный SDC888  XBK</t>
  </si>
  <si>
    <t xml:space="preserve">Скрепки канцелярские 28 мм, хромированные или с цветным полимерным покрытием. Упакованы в плотную картонную коробку по 100 шт. </t>
  </si>
  <si>
    <t>А-4 все цвета 105 мк</t>
  </si>
  <si>
    <t>Лоток для бумаг вертикальный из пластмассы;  1 секция, сборный, пластик черный формат А4, размер 72*260/256</t>
  </si>
  <si>
    <t>Лоток для бумаг горизонтальный широкий из пластмассы;  3 секционный CD-313, прозрачный пластик</t>
  </si>
  <si>
    <t>Маркеры перманентные в наборе; 4 цвета, в полиэтиленовой упаковке;                   Перманетный, скошенный наконечник 1-4, 6 мм (4 цвета)</t>
  </si>
  <si>
    <t>6 разрядный</t>
  </si>
  <si>
    <t>Пластик,9 л. черная</t>
  </si>
  <si>
    <t>Бумага немелованая</t>
  </si>
  <si>
    <t>210 мм*22 м iso 9001</t>
  </si>
  <si>
    <t>А3 плотность 80 г., 500 листов</t>
  </si>
  <si>
    <t>А4, плотность 80 г., 500 листов</t>
  </si>
  <si>
    <t xml:space="preserve">Скотч большой. Ширина намотки 60 мм, толщина не менее 80 мм, диаметр втулки не менее 280 мм, </t>
  </si>
  <si>
    <t>Бумага для заметок на липкой основе, в упаковке не менее 100 листов, рамер 45*12 ММ. ассортимент ярких неоновых цветов не менее 5</t>
  </si>
  <si>
    <t>Органайзер 14 предметов</t>
  </si>
  <si>
    <t>Клей карандаш  с указателем сильной атгезии, в соответствии со стандартом ASTM D 4236, сортифицированный по системе 36 гр.</t>
  </si>
  <si>
    <t>Корректирующая жидкость Retype с кисточкой во флаконе 20 мл на спиртовой основе не токсичная, кисточка выполнена из натурального материала.</t>
  </si>
  <si>
    <t>Линейка пластмассовая 40 см, ширина 42 мм, прозрачная, цветная, европодвес</t>
  </si>
  <si>
    <t>Точилка металлическая с одним отверстием</t>
  </si>
  <si>
    <t>210 мм., нержавеющая сталь</t>
  </si>
  <si>
    <t>16 мм , нержавеющая сталь с пластмассовой ручкой</t>
  </si>
  <si>
    <t>3х ряд 120 шт</t>
  </si>
  <si>
    <r>
      <t>90х509051 синяя;</t>
    </r>
    <r>
      <rPr>
        <sz val="11"/>
        <color indexed="8"/>
        <rFont val="Times New Roman"/>
        <family val="1"/>
      </rPr>
      <t xml:space="preserve"> подушка   для печатей, штампов; в металлическом корпусе</t>
    </r>
  </si>
  <si>
    <t>Карандаш чернографитный, выполнен из высококачественной прокрашенной в массе древесины, безупречно отполированный с многослойным прокрасом, грифель имеет высокую степень прочности, не ломается и не крошитсяч/гр. 905</t>
  </si>
  <si>
    <r>
      <t>Приспособление для стирания написанного (мягкий);</t>
    </r>
    <r>
      <rPr>
        <sz val="10.5"/>
        <color indexed="8"/>
        <rFont val="Times New Roman"/>
        <family val="1"/>
      </rPr>
      <t xml:space="preserve"> </t>
    </r>
    <r>
      <rPr>
        <sz val="10.5"/>
        <color indexed="8"/>
        <rFont val="Times New Roman"/>
        <family val="1"/>
      </rPr>
      <t>Ластик из натурального, эластичного каучука, для удаления записей карандашом. Размер не менее 37мм*23мм*8мм. Выдерживает перекручивание на 180 градусов</t>
    </r>
  </si>
  <si>
    <t xml:space="preserve"> В  обложке из плотного картона 96 листов,белизна бумаги не менее 97 %, разлиновка в клеточку</t>
  </si>
  <si>
    <t>общая, 96 листов</t>
  </si>
  <si>
    <r>
      <t>12 листов клетка;</t>
    </r>
    <r>
      <rPr>
        <sz val="10.5"/>
        <color indexed="8"/>
        <rFont val="Times New Roman"/>
        <family val="1"/>
      </rPr>
      <t xml:space="preserve"> </t>
    </r>
    <r>
      <rPr>
        <sz val="10.5"/>
        <color indexed="8"/>
        <rFont val="Times New Roman"/>
        <family val="1"/>
      </rPr>
      <t>В  обложке из плотного картона 12 листов, белизна бумаги не менее 97 %, разлиновка в клеточку</t>
    </r>
  </si>
  <si>
    <t>общая,12 листов</t>
  </si>
  <si>
    <t>Ежедневник</t>
  </si>
  <si>
    <r>
      <t>Формат А6, датированный, спираль;</t>
    </r>
    <r>
      <rPr>
        <sz val="11"/>
        <color indexed="8"/>
        <rFont val="Times New Roman"/>
        <family val="1"/>
      </rPr>
      <t xml:space="preserve"> Ежедневник полудатированный 2015 год, обложка из винилискожи высокого качества с тиснением, бумага белизной не менее 98%, размеры 145*210мм. Обширные справочные материалы не менее 7 листов, в конце площадь для заметок и записной книжки 15 листов.</t>
    </r>
  </si>
  <si>
    <t>Нумератор ленточн.6 разр. 3мм.</t>
  </si>
  <si>
    <t>Скоросшиватель</t>
  </si>
  <si>
    <t>Календарь перекидной 2015 год, обложка из винилискожи высокого качества с тиснением, бумага белизной не менее 98%, размеры 145*210мм. Обширные справочные материалы не менее 7 листов, в конце площадь для заметок и записной книжки 15 листов. Листы с</t>
  </si>
  <si>
    <r>
      <t>Зажимы для бумаг. Размер 19 мм;</t>
    </r>
    <r>
      <rPr>
        <sz val="11"/>
        <color indexed="8"/>
        <rFont val="Times New Roman"/>
        <family val="1"/>
      </rPr>
      <t xml:space="preserve"> Зажимы цветные металлические, прочные</t>
    </r>
  </si>
  <si>
    <r>
      <t>Зажимы для бумаг. Размер 25 мм;</t>
    </r>
    <r>
      <rPr>
        <sz val="11"/>
        <color indexed="8"/>
        <rFont val="Times New Roman"/>
        <family val="1"/>
      </rPr>
      <t xml:space="preserve"> Зажимы цветные металлические, прочные</t>
    </r>
  </si>
  <si>
    <r>
      <t>Зажимы для бумаг. Размер 32 мм;</t>
    </r>
    <r>
      <rPr>
        <sz val="11"/>
        <color indexed="8"/>
        <rFont val="Times New Roman"/>
        <family val="1"/>
      </rPr>
      <t xml:space="preserve"> Зажимы цветные металлические, прочные</t>
    </r>
  </si>
  <si>
    <t>ноябрь</t>
  </si>
  <si>
    <r>
      <t xml:space="preserve">Аэрозольный освежитель воздуха с цветочным ароматом, </t>
    </r>
    <r>
      <rPr>
        <sz val="11"/>
        <color indexed="8"/>
        <rFont val="Times New Roman"/>
        <family val="1"/>
      </rPr>
      <t>300мл,</t>
    </r>
  </si>
  <si>
    <t>E1-572G-34014G1TMnkk 15.6" WXGA LED LCD; CORE i3 4010U 1.7GHz; 4GB; 1000GB; AMD R5 M240 1024MB; DVD-Super Multi DL drive; 802.11a/g/n; 6CELL2.2; Windows 8.1 Single Language 64-bit</t>
  </si>
  <si>
    <t xml:space="preserve">• МФУ MF4730; Компактное монохромное лазерное МФУ: печать, копирование и сканирование 
• устройство автоматической подачи документов на 35 листов 
</t>
  </si>
  <si>
    <t>Anti-Virus 2015 STAN and Caucasus Edition. 2Dt 1 year Base Retail Pack</t>
  </si>
  <si>
    <r>
      <t xml:space="preserve">Тонер-картридж </t>
    </r>
    <r>
      <rPr>
        <sz val="11"/>
        <color indexed="8"/>
        <rFont val="Times New Roman"/>
        <family val="1"/>
      </rPr>
      <t>KX-FAT 411 для  МФУ Panasonic KZ MB2000/2010/2010/2025/2030 туба оригинал</t>
    </r>
  </si>
  <si>
    <t>64.19.14.50.30.00.00</t>
  </si>
  <si>
    <t>81.10.10.10.01.00.00</t>
  </si>
  <si>
    <t>Услуги по комплексному обслуживанию объектов</t>
  </si>
  <si>
    <t>Комплексное обслуживание объектов ;общая уборка интерьера, вывоз мусора, услуги прачечной, услуги почты, обслуживание систем коммуникаций&amp;#40;тепло-, водо-, энергоснабжения,системы кондиционирования и вентиляции&amp;#41;&amp;#41;</t>
  </si>
  <si>
    <t>36.00.40.12.00.00.00</t>
  </si>
  <si>
    <t>Услуги по доставке бутилированной воды питьевой</t>
  </si>
  <si>
    <t>22.29.25.00.00.00.40.17.1</t>
  </si>
  <si>
    <t>Пружина для переплета</t>
  </si>
  <si>
    <t>Файл для металлического шкафа;                       Подвесные файлы картонные</t>
  </si>
  <si>
    <t>22.29.25.00.00.00.27.10.1</t>
  </si>
  <si>
    <t>Файл - вкладыш</t>
  </si>
  <si>
    <t>с перфорацией для документов, размер 235*305мм</t>
  </si>
  <si>
    <t>22.19.73.00.00.00.30.10.1</t>
  </si>
  <si>
    <t>Ластик</t>
  </si>
  <si>
    <t>Приспособление для стирания написанного (мягкий)</t>
  </si>
  <si>
    <t>22.29.25.00.00.00.13.10.1</t>
  </si>
  <si>
    <t>Органайзер</t>
  </si>
  <si>
    <t>Органайзер пластиковый настольный круглый, до 10 предметов</t>
  </si>
  <si>
    <t>17.12.20.10.00.00.00.20.1</t>
  </si>
  <si>
    <t>Бумага для изготовления  туалетной или гигиенической</t>
  </si>
  <si>
    <t>цвет натуральный, однослойный, длина 525 м, высота рулона 15 см, размер листа – 11,5 x 9,5 см</t>
  </si>
  <si>
    <t>Полотенце бумажное; ГОСТ Р 52354-2005 СТ РК ИСО 9001-2001 белая двухслойная в рулона по 150+/- 1 м. ширина 90 мм.</t>
  </si>
  <si>
    <t>17.12.20.20.00.00.00.10.1</t>
  </si>
  <si>
    <t>Бумага для изготовления полотенец или салфеток бумажных</t>
  </si>
  <si>
    <t>14.12.30.10.01.01.01.11.1</t>
  </si>
  <si>
    <t>трикотажные с полимерным, морозостойким покрытием, технические, маслобензостойкие, для защиты рук</t>
  </si>
  <si>
    <t>Салфетка</t>
  </si>
  <si>
    <t>13.92.29.00.00.00.50.30.1</t>
  </si>
  <si>
    <t>Салфетки технические, бесшовные, из вафельного полотна</t>
  </si>
  <si>
    <t>20.41.32.00.00.00.40.31.1</t>
  </si>
  <si>
    <t>Средство для мытья ковровых изделий</t>
  </si>
  <si>
    <t>жидкость для чистки ковровых изделий</t>
  </si>
  <si>
    <t>20.41.32.00.00.00.60.10.2</t>
  </si>
  <si>
    <t>Средство для чистки мебели</t>
  </si>
  <si>
    <t>гелеобразное, для чистки и мойки мебели</t>
  </si>
  <si>
    <t>20.41.41.00.00.00.10.10.1</t>
  </si>
  <si>
    <t>освежители воздуха и арома-средства, для  устранения неприятного запаха в помещениях (комната, ванна, туалеты)</t>
  </si>
  <si>
    <t>25.73.10.00.00.15.11.10.1</t>
  </si>
  <si>
    <t>Грабля</t>
  </si>
  <si>
    <t>разбивания комьев уже разрыхлённой почвы, очистки последней от выкопанных корней сорных трав, лёгкого разрыхления последней между рядами растений</t>
  </si>
  <si>
    <t>25.73.10.00.00.10.10.17.1</t>
  </si>
  <si>
    <t>Лопаты совковые песочные</t>
  </si>
  <si>
    <t>27.40.21.00.00.10.25.10.1</t>
  </si>
  <si>
    <t>32.91.11.00.00.00.12.10.1</t>
  </si>
  <si>
    <t>Метла</t>
  </si>
  <si>
    <t>Из материалов растительного происхождения</t>
  </si>
  <si>
    <t>26.20.18.00.03.12.11.10.1</t>
  </si>
  <si>
    <t xml:space="preserve">Копир. Представляет собой полноценный копировальный аппарат с дополнительными функциями печати (обеспечивается встроенной интерфейсной печатной платой). Дополнительно могут быть автоподатчик оригиналов, разделительные лотки, финишеры, дыроколы, фальцовщики и т.д. в зависимости от модели. </t>
  </si>
  <si>
    <t>Светильник</t>
  </si>
  <si>
    <t>Всего:</t>
  </si>
  <si>
    <t>Итого по товарам:</t>
  </si>
  <si>
    <t>Итого по услугам:</t>
  </si>
  <si>
    <t>Итого по работам:</t>
  </si>
  <si>
    <t>1Р</t>
  </si>
  <si>
    <t>2Р</t>
  </si>
  <si>
    <t>6Р</t>
  </si>
  <si>
    <t>7Р</t>
  </si>
  <si>
    <t>8Р</t>
  </si>
  <si>
    <t>9Р</t>
  </si>
  <si>
    <t>11Р</t>
  </si>
  <si>
    <t>12Р</t>
  </si>
  <si>
    <t>13Р</t>
  </si>
  <si>
    <t>14Р</t>
  </si>
  <si>
    <t>15Р</t>
  </si>
  <si>
    <t>16Р</t>
  </si>
  <si>
    <t>17Р</t>
  </si>
  <si>
    <t>18Р</t>
  </si>
  <si>
    <t>19Р</t>
  </si>
  <si>
    <t>20Р</t>
  </si>
  <si>
    <t>21Р</t>
  </si>
  <si>
    <t>22Р</t>
  </si>
  <si>
    <t>23Р</t>
  </si>
  <si>
    <t>24Р</t>
  </si>
  <si>
    <t>25Р</t>
  </si>
  <si>
    <t>1У</t>
  </si>
  <si>
    <t>2У</t>
  </si>
  <si>
    <t>7У</t>
  </si>
  <si>
    <t>8У</t>
  </si>
  <si>
    <t>9У</t>
  </si>
  <si>
    <t>10У</t>
  </si>
  <si>
    <t>11У</t>
  </si>
  <si>
    <t>12У</t>
  </si>
  <si>
    <t>13У</t>
  </si>
  <si>
    <t>14У</t>
  </si>
  <si>
    <t>15У</t>
  </si>
  <si>
    <t>17У</t>
  </si>
  <si>
    <t>18У</t>
  </si>
  <si>
    <t>19У</t>
  </si>
  <si>
    <t>20У</t>
  </si>
  <si>
    <t>21У</t>
  </si>
  <si>
    <t>28У</t>
  </si>
  <si>
    <t>35У</t>
  </si>
  <si>
    <t>36У</t>
  </si>
  <si>
    <t>40У</t>
  </si>
  <si>
    <t>41У</t>
  </si>
  <si>
    <t>45У</t>
  </si>
  <si>
    <t>46У</t>
  </si>
  <si>
    <t>47У</t>
  </si>
  <si>
    <t>48У</t>
  </si>
  <si>
    <t>49У</t>
  </si>
  <si>
    <t>1Т</t>
  </si>
  <si>
    <t>2Т</t>
  </si>
  <si>
    <t>11Т</t>
  </si>
  <si>
    <t>12Т</t>
  </si>
  <si>
    <t>13Т</t>
  </si>
  <si>
    <t>14Т</t>
  </si>
  <si>
    <t>15Т</t>
  </si>
  <si>
    <t>16Т</t>
  </si>
  <si>
    <t>17Т</t>
  </si>
  <si>
    <t>18Т</t>
  </si>
  <si>
    <t>19Т</t>
  </si>
  <si>
    <t>20Т</t>
  </si>
  <si>
    <t>21Т</t>
  </si>
  <si>
    <t>22Т</t>
  </si>
  <si>
    <t>23Т</t>
  </si>
  <si>
    <t>24Т</t>
  </si>
  <si>
    <t>25Т</t>
  </si>
  <si>
    <t>26Т</t>
  </si>
  <si>
    <t>27Т</t>
  </si>
  <si>
    <t>28Т</t>
  </si>
  <si>
    <t>29Т</t>
  </si>
  <si>
    <t>30Т</t>
  </si>
  <si>
    <t>31Т</t>
  </si>
  <si>
    <t>35Т</t>
  </si>
  <si>
    <t>36Т</t>
  </si>
  <si>
    <t>37Т</t>
  </si>
  <si>
    <t>38Т</t>
  </si>
  <si>
    <t>39Т</t>
  </si>
  <si>
    <t>40Т</t>
  </si>
  <si>
    <t>41Т</t>
  </si>
  <si>
    <t>42Т</t>
  </si>
  <si>
    <t>43Т</t>
  </si>
  <si>
    <t>44Т</t>
  </si>
  <si>
    <t>46Т</t>
  </si>
  <si>
    <t>48Т</t>
  </si>
  <si>
    <t>49Т</t>
  </si>
  <si>
    <t>50Т</t>
  </si>
  <si>
    <t>51Т</t>
  </si>
  <si>
    <t>52Т</t>
  </si>
  <si>
    <t>53Т</t>
  </si>
  <si>
    <t>54Т</t>
  </si>
  <si>
    <t>55Т</t>
  </si>
  <si>
    <t>56Т</t>
  </si>
  <si>
    <t>57Т</t>
  </si>
  <si>
    <t>58Т</t>
  </si>
  <si>
    <t>59Т</t>
  </si>
  <si>
    <t>60Т</t>
  </si>
  <si>
    <t>61Т</t>
  </si>
  <si>
    <t>62Т</t>
  </si>
  <si>
    <t>63Т</t>
  </si>
  <si>
    <t>64Т</t>
  </si>
  <si>
    <t>65Т</t>
  </si>
  <si>
    <t>66Т</t>
  </si>
  <si>
    <t>74Т</t>
  </si>
  <si>
    <t>75Т</t>
  </si>
  <si>
    <t>77Т</t>
  </si>
  <si>
    <t>78Т</t>
  </si>
  <si>
    <t>79Т</t>
  </si>
  <si>
    <t>80Т</t>
  </si>
  <si>
    <t>82Т</t>
  </si>
  <si>
    <t>83Т</t>
  </si>
  <si>
    <t>84Т</t>
  </si>
  <si>
    <t>85Т</t>
  </si>
  <si>
    <t>86Т</t>
  </si>
  <si>
    <t>91Т</t>
  </si>
  <si>
    <t>110Т</t>
  </si>
  <si>
    <t>111Т</t>
  </si>
  <si>
    <t>112Т</t>
  </si>
  <si>
    <t>113Т</t>
  </si>
  <si>
    <t>114Т</t>
  </si>
  <si>
    <t>115Т</t>
  </si>
  <si>
    <t>124Т</t>
  </si>
  <si>
    <t>132Т</t>
  </si>
  <si>
    <t>134Т</t>
  </si>
  <si>
    <t>133Т</t>
  </si>
  <si>
    <t>Исполнитель: Алимханова Ж.Н.</t>
  </si>
  <si>
    <t>Начальник ОЭ Таныраева А.А.</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</si>
  <si>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Canon 2016,2018</t>
  </si>
  <si>
    <t>Пачка</t>
  </si>
  <si>
    <t xml:space="preserve">Бензин АИ-92 по талонной системе  </t>
  </si>
  <si>
    <t xml:space="preserve">Закуп ГСМ по карточной системе </t>
  </si>
  <si>
    <t>22.11.17.00.11.12.11.07.1</t>
  </si>
  <si>
    <t>Автошина</t>
  </si>
  <si>
    <t>29.32.30.00.10.00.01.06.1</t>
  </si>
  <si>
    <t>Диск колеса</t>
  </si>
  <si>
    <t xml:space="preserve">из прочих материалов, правый, для легковых автомобилей </t>
  </si>
  <si>
    <t>31.00.13.00.00.01.08.02.1</t>
  </si>
  <si>
    <t>Кресло</t>
  </si>
  <si>
    <t>Офисное кресло сотрудника с подголовником, спинка пластиковая, обивка тканевая, снабжено поворотно подъемным механизмом. Подлокотники пластиковые</t>
  </si>
  <si>
    <t>31.00.13.00.00.01.08.23.1</t>
  </si>
  <si>
    <t>пластиковая,         20 мм</t>
  </si>
  <si>
    <t xml:space="preserve"> в  течении 15 календарных дней с моменты заявки заказчика</t>
  </si>
  <si>
    <t>г. Усть-Каменогорск,ул. Белинского,36</t>
  </si>
  <si>
    <t>до 31.12.2016 г.</t>
  </si>
  <si>
    <t>Технический осмотр транспортных средств (на 4 автомобиля)</t>
  </si>
  <si>
    <t>Запасные части для автомобиля</t>
  </si>
  <si>
    <t>по адресу: ВКО, г. Усть-Каменогорск, пр. Карла Маркса,17,17/1</t>
  </si>
  <si>
    <t>Работы по изготовлению идентификационных документов на земельный участок под строительство под строительство объектов</t>
  </si>
  <si>
    <t xml:space="preserve">по адресу: ВКО, 
г. Усть-Каменогорск, пр.Карла Маркса, 17 кв.33,40,62,63;
</t>
  </si>
  <si>
    <t xml:space="preserve">по адресу: ВКО, г. Усть-Каменогорск </t>
  </si>
  <si>
    <t>г. Усть-Каменогорск,    ул. Белинского,36</t>
  </si>
  <si>
    <t>в течение года 31.12.2016 г</t>
  </si>
  <si>
    <t xml:space="preserve">Услуги по охране служебного здания </t>
  </si>
  <si>
    <t xml:space="preserve">Объект областной коммунальной собственности – Административное здание с прилегающим земельным участком, хозяйственными постройками и гаражами, расположенный по адресу ВКО, г. Усть-Каменогорск, Белинского 36.
  Характеристика и состав объекта:
• Административное здание с прилегающим земельным участком, хозяйственными постройками и гаражами;
• Количество пост/часов на 2016 г. – 8784;
</t>
  </si>
  <si>
    <t xml:space="preserve">Услуги по охране зон развития бизнеса </t>
  </si>
  <si>
    <t xml:space="preserve">Объект областной коммунальной собственности - «Индустриальная зона развития бизнеса "Өркен-КШТ" расположенный по адресу ВКО, г. Усть-Каменогорск, Левый берег, Самарское шоссе;
Характеристика и состав объекта:
1) Промышленная площадка с общей площадью 33,5 Га;
2) Количество пост/часов на 2016 г – 8784;
3) Силовой распределительный пункт, мощностью 0,7 МВт;
4) Ограждение;
5) Нулевой уровень административного здания.
</t>
  </si>
  <si>
    <t xml:space="preserve">Объект областной коммунальной собственности - «Индустриальная зона развития Объект областной коммунальной собственности - «Индустриальная зона развития бизнеса, по ул. Машиностроителей» расположенный по адресу г. Усть-Каменогорск, ул. Машиностроителей
Характеристика и состав объекта:
1) Промышленная площадка с общей площадью 26,6 Га:
2) Количество пост/часов на 2016 г – 8784;
3) Железнодорожный тупик протяжённостью 140 метров;
4) Опоры ЛЭП и силовой распределительный пункт, мощностью 2 МВт;
5) Подъездные и внутриобъектные автомобильные дороги;
6) Насосная подстанция;
7) Повысительная тепловая станция;
8) Оградительное сооружение;
9) Инженерные сети;
</t>
  </si>
  <si>
    <t>Повышение квалификации на тему "Новое трудовое законодательство в РК и кадровое делопроизводство" в кол-ве 1 человек</t>
  </si>
  <si>
    <t xml:space="preserve">Информационно-правовое обеспечение "Закон"и абонентское обслуживание  базы данных «Закон» на 2016 г.  </t>
  </si>
  <si>
    <t>Услуги по переводу презентационного материала  на иностраные языки</t>
  </si>
  <si>
    <t>Размещение обьявлений в периодических изданиях республиканского значения</t>
  </si>
  <si>
    <t>Размещение обьявлений в периодических изданиях областного значения</t>
  </si>
  <si>
    <t>Текущий ремонт индустриальной зоны</t>
  </si>
  <si>
    <t xml:space="preserve"> в  течении 30 календарных дней с моменты заявки заказчика</t>
  </si>
  <si>
    <t>по адресу: ВКО, г. Усть-Каменогорск, Левый берег, Самарское шоссе</t>
  </si>
  <si>
    <t>Текущий ремонт высотной линии ВЛ-10кВ индустриальной зоны по запуску электроснабжения индустриальной зоны</t>
  </si>
  <si>
    <t>по адресу: г.Семей. Ул.Театральная, пл.Мелькомбината,90 кв. 51/1 в 19 жилом                                 (в кол-ве  3 домов)</t>
  </si>
  <si>
    <t>в течении 10 рабочих дней с момента предоставления исходных данных Заказчика и внесения предоплаты в размере 50% от суммы Договора</t>
  </si>
  <si>
    <t>содержание основных средств и обеспечение инфраструктурой индустриальных зон: Вода, канализация, отопление, электроэнергия, вывоз ТБО</t>
  </si>
  <si>
    <t>Вода "Нежная" 19,8л, бутыль п/эт 189 шт</t>
  </si>
  <si>
    <t>по адресу: г. Усть-Каменогорск, ул. Белинского,36</t>
  </si>
  <si>
    <t>Услуги  по водоснабжению и водоотведению</t>
  </si>
  <si>
    <t>Услуги  по поставке электроэнергии</t>
  </si>
  <si>
    <t>Услуги  по поставке тепловой энергии и горячей воды</t>
  </si>
  <si>
    <t>Услуги  по вывозу отходов класса "А"</t>
  </si>
  <si>
    <t>Папка плас+D10:D21тиковая лицевая обложка прозрачная, крепление металлическое</t>
  </si>
  <si>
    <r>
      <t>Папка пластиковая- регистратор, А4, 50 мм;</t>
    </r>
    <r>
      <rPr>
        <sz val="11"/>
        <color indexed="8"/>
        <rFont val="Times New Roman"/>
        <family val="1"/>
      </rPr>
      <t xml:space="preserve"> </t>
    </r>
    <r>
      <rPr>
        <sz val="10.5"/>
        <color indexed="8"/>
        <rFont val="Times New Roman"/>
        <family val="1"/>
      </rPr>
      <t>Папка-регистратор. Ширина корешка 50 мм, металлические накладки на нижней части, изнутри проклеены мелованной бумагой. На торце припаян полиэтиленовый кармашек для маркировки.</t>
    </r>
  </si>
  <si>
    <t>Ручка шариковая для продолжительного надежного письма, выполнена из высококачественного пластика, выдерживающего давление до 50 кг, металлический наконечник, рифление в местах захвата, цвет синий</t>
  </si>
  <si>
    <t>Ручка пластиковая шариковая</t>
  </si>
  <si>
    <t>Плотный, А-4, с перфорацией для документов; Вкладыш с перфорацией 100 мкр</t>
  </si>
  <si>
    <t>24/6 пластиковый корпус,  до 15 листов Степлер усиленный с поворотной платформой с контейнером для загрузки не менее 20 скоб, присутствие механизма отодвигания прижимной каретки при загрузке</t>
  </si>
  <si>
    <t>10 пластиковый корпус , до 10 листов Степлер усиленный с поворотной платформой с контейнером для загрузки не менее 20 скоб, присутствие механизма отодвигания прижимной каретки при загрузке</t>
  </si>
  <si>
    <t>24/6  металлический корпус  23/15, 15 мм,  до 120 листов. Степлер усиленный с поворотной платформой с контейнером для загрузки не менее 120 скоб, присутствие механизма отодвигания прижимной каретки при загрузке</t>
  </si>
  <si>
    <r>
      <t>Скобы №23/10  никелированные 1000 штук в упаковке;</t>
    </r>
    <r>
      <rPr>
        <sz val="10.5"/>
        <color indexed="8"/>
        <rFont val="Times New Roman"/>
        <family val="1"/>
      </rPr>
      <t xml:space="preserve">  до 120 лист, </t>
    </r>
    <r>
      <rPr>
        <sz val="10.5"/>
        <color indexed="8"/>
        <rFont val="Times New Roman"/>
        <family val="1"/>
      </rPr>
      <t>ГОСТ 24140-80</t>
    </r>
  </si>
  <si>
    <t>Размеры разные от 7,5 до 55 пластиковые, до 440 листов</t>
  </si>
  <si>
    <t xml:space="preserve">90*90 500 л. </t>
  </si>
  <si>
    <t xml:space="preserve">с липким слоем, 50*75 мм. 100 л., зеленая </t>
  </si>
  <si>
    <t xml:space="preserve">50*75 500 л. </t>
  </si>
  <si>
    <t xml:space="preserve">50*50 250 л. </t>
  </si>
  <si>
    <t>с липким слоем, 50*75 мм. 100 л., 5 цветов</t>
  </si>
  <si>
    <t xml:space="preserve">8*8*8 черном пласт бокс  ПВ23. </t>
  </si>
  <si>
    <r>
      <t>Зажимы для бумаг. Размер 41 мм;</t>
    </r>
    <r>
      <rPr>
        <sz val="11"/>
        <color indexed="8"/>
        <rFont val="Times New Roman"/>
        <family val="1"/>
      </rPr>
      <t xml:space="preserve"> Зажимы цветные металлические, прочные</t>
    </r>
  </si>
  <si>
    <t>без  колпачка, размер 25 мм</t>
  </si>
  <si>
    <t>без  колпачка, размер 32 мм</t>
  </si>
  <si>
    <t>без  колпачка, размер 41 мм</t>
  </si>
  <si>
    <t>Лоток для бумаг вертикальный из пластмассы; 3 секционный, широкий  вертикальный модуль с внутренней шириной до 205 мм и съемными разделителями</t>
  </si>
  <si>
    <t>Изготовлена из пластика толщиной 0,7 мм А4 SM 30A пластик</t>
  </si>
  <si>
    <t>5 литровое, ГОСТ 28546-91 (2002), ароматизированное</t>
  </si>
  <si>
    <t>Канистра</t>
  </si>
  <si>
    <t>Пластиковый флакон-1л.; Состав:Средство представляет собой оптимизированную смесь ПАВ,восков,силиконовых эмульсий. Непрозрачная эмульсия. Нейтральное,жидкое,экологически чистое, высокоэффективное средство нового поколения.</t>
  </si>
  <si>
    <t>Флакон – 450 гр. Концентрированное средство для чистки и антимольной обработки ковров. Эффективно очищает сильно загрязненные поверхности (ковры, обивку мягкой мебели, салон автомобиля), освежает краски..</t>
  </si>
  <si>
    <t>Картридж 12 А</t>
  </si>
  <si>
    <t>Картридж 12 А оригинал, ресурс 1500</t>
  </si>
  <si>
    <t>Модем</t>
  </si>
  <si>
    <t>Сервер</t>
  </si>
  <si>
    <t xml:space="preserve">                                             Металический шкаф с замком  Предназначен для хранения архивов, офисной доукментации</t>
  </si>
  <si>
    <t>25.99.21.00.00.10.11.10.1</t>
  </si>
  <si>
    <t>Металлический файловый, для хранения документов</t>
  </si>
  <si>
    <t>25.99.21.00.00.11.10.10.1</t>
  </si>
  <si>
    <t>Сейф</t>
  </si>
  <si>
    <t>Работы по разработке проекта земельного участка с кадастровым номером 05-085-096-1640 на два самостоятельных и расчету долей собственников в объекте кондоминиума</t>
  </si>
  <si>
    <t>по адресу: ВКО, г. Усть-Каменогорск, пр. Карла Маркса,17</t>
  </si>
  <si>
    <t>3Р</t>
  </si>
  <si>
    <t>4Р</t>
  </si>
  <si>
    <t>10Р</t>
  </si>
  <si>
    <t>26Р</t>
  </si>
  <si>
    <t>27Р</t>
  </si>
  <si>
    <t>28Р</t>
  </si>
  <si>
    <t>29Р</t>
  </si>
  <si>
    <t>30Р</t>
  </si>
  <si>
    <t>31Р</t>
  </si>
  <si>
    <t xml:space="preserve"> Текущий ремонт индустриальной зоны по запуску электроснабжения индустриальной зоны по адресу: г.Усть-Каменогорск, ул.Машиностроителей</t>
  </si>
  <si>
    <t>43.22.12.60.00.00.00</t>
  </si>
  <si>
    <t xml:space="preserve">Комплекс работ по техническому обслуживанию здания, предусматривающий обслуживание, профилактические работы, текущий ремонт систем коммунального хозяйства здания и проведение уборки </t>
  </si>
  <si>
    <t>43.29.19.10.15.00.00</t>
  </si>
  <si>
    <t>Работы эксплуатационные  по обслуживанию и содержанию инженерных сетей общего пользования</t>
  </si>
  <si>
    <t>71.12.12.16.00.00.00</t>
  </si>
  <si>
    <t>Работы инженерные по проектированию</t>
  </si>
  <si>
    <t>35.30.12.10.00.00.00</t>
  </si>
  <si>
    <t>Услуги по горячему водоснабжению с использованием систем централизованного горячего водоснабжения</t>
  </si>
  <si>
    <t>36.00.20.13.00.00.00</t>
  </si>
  <si>
    <t>Услуги по водоснабжению и водоотведению</t>
  </si>
  <si>
    <t>38.11.69.10.00.00.00</t>
  </si>
  <si>
    <t>Услуги по вывозу твердо-бытовых отходов</t>
  </si>
  <si>
    <t>84.12.13.13.10.10.10</t>
  </si>
  <si>
    <t>Услуги по подключению/отключению электроэнергии</t>
  </si>
  <si>
    <t>18.12.19.24.00.00.00</t>
  </si>
  <si>
    <t>Услуги полиграфические</t>
  </si>
  <si>
    <t>Услуги полиграфические по изготовлению и печатанию полиграфической продукции</t>
  </si>
  <si>
    <t>26.20.16.06.12.12.11.10.1</t>
  </si>
  <si>
    <t>26.20.17.00.01.12.14.11.1</t>
  </si>
  <si>
    <t>26.20.13.00.00.01.52.20.1</t>
  </si>
  <si>
    <t>Сетевой специального назначения, отказоустойчивый (NonStop), Разработан для поддержки критически важных онлайновых бизнес-приложений и позиционируется как сервер непрерывной доступности и неограниченной линейной масштабируемости. Представляет собой систему массивно-параллельной архитектуры.</t>
  </si>
  <si>
    <t>26.30.23.00.00.00.02.10.1</t>
  </si>
  <si>
    <t>Для выделенной линии.</t>
  </si>
  <si>
    <t>28.25.12.00.00.00.16.13.1</t>
  </si>
  <si>
    <t>кондиционер бытовой автономный</t>
  </si>
  <si>
    <t>кондиционер бытовой автономный с холодопроизводительностью 2240 Вт</t>
  </si>
  <si>
    <t>3У</t>
  </si>
  <si>
    <t>4У</t>
  </si>
  <si>
    <t>5У</t>
  </si>
  <si>
    <t>6У</t>
  </si>
  <si>
    <t>16У</t>
  </si>
  <si>
    <t>22У</t>
  </si>
  <si>
    <t>23У</t>
  </si>
  <si>
    <t>24У</t>
  </si>
  <si>
    <t>25У</t>
  </si>
  <si>
    <t>26У</t>
  </si>
  <si>
    <t>27У</t>
  </si>
  <si>
    <t>29У</t>
  </si>
  <si>
    <t>30У</t>
  </si>
  <si>
    <t>31У</t>
  </si>
  <si>
    <t>32У</t>
  </si>
  <si>
    <t>33У</t>
  </si>
  <si>
    <t>34У</t>
  </si>
  <si>
    <t>37У</t>
  </si>
  <si>
    <t>38У</t>
  </si>
  <si>
    <t>42У</t>
  </si>
  <si>
    <t>43У</t>
  </si>
  <si>
    <t>50У</t>
  </si>
  <si>
    <t>51У</t>
  </si>
  <si>
    <t>3Т</t>
  </si>
  <si>
    <t>4Т</t>
  </si>
  <si>
    <t>5Т</t>
  </si>
  <si>
    <t>6Т</t>
  </si>
  <si>
    <t>7Т</t>
  </si>
  <si>
    <t>8Т</t>
  </si>
  <si>
    <t>9Т</t>
  </si>
  <si>
    <t>10Т</t>
  </si>
  <si>
    <t>32Т</t>
  </si>
  <si>
    <t>33Т</t>
  </si>
  <si>
    <t>34Т</t>
  </si>
  <si>
    <t>45Т</t>
  </si>
  <si>
    <t>47Т</t>
  </si>
  <si>
    <t>76Т</t>
  </si>
  <si>
    <t>81Т</t>
  </si>
  <si>
    <t>89Т</t>
  </si>
  <si>
    <t>90Т</t>
  </si>
  <si>
    <t>Работы по разработке финансового и экономического раздела   технико-экономического обоснования</t>
  </si>
  <si>
    <t>по проекту «Строительство бройлерной птицефабрики производительностью на 30 тысяч тонн мяса в год в Урджарском районе ВКО»</t>
  </si>
  <si>
    <t xml:space="preserve">Абонентское обслуживание, ИС </t>
  </si>
  <si>
    <t>Услуги по ведению реестра государственного имущества</t>
  </si>
  <si>
    <t>52У</t>
  </si>
  <si>
    <t>92Т</t>
  </si>
  <si>
    <t>93Т</t>
  </si>
  <si>
    <t>94Т</t>
  </si>
  <si>
    <t>95Т</t>
  </si>
  <si>
    <t>96Т</t>
  </si>
  <si>
    <t>97Т</t>
  </si>
  <si>
    <t>98Т</t>
  </si>
  <si>
    <t>99Т</t>
  </si>
  <si>
    <t>100Т</t>
  </si>
  <si>
    <t>101Т</t>
  </si>
  <si>
    <t>102Т</t>
  </si>
  <si>
    <t>103Т</t>
  </si>
  <si>
    <t>104Т</t>
  </si>
  <si>
    <t>105Т</t>
  </si>
  <si>
    <t>106Т</t>
  </si>
  <si>
    <t>107Т</t>
  </si>
  <si>
    <t>108Т</t>
  </si>
  <si>
    <t>109Т</t>
  </si>
  <si>
    <t>116Т</t>
  </si>
  <si>
    <t>120Т</t>
  </si>
  <si>
    <t>121Т</t>
  </si>
  <si>
    <t>122Т</t>
  </si>
  <si>
    <t>123Т</t>
  </si>
  <si>
    <t>125Т</t>
  </si>
  <si>
    <t>126Т</t>
  </si>
  <si>
    <t>127Т</t>
  </si>
  <si>
    <t>128Т</t>
  </si>
  <si>
    <t>129Т</t>
  </si>
  <si>
    <t>130Т</t>
  </si>
  <si>
    <t>131Т</t>
  </si>
  <si>
    <r>
      <t xml:space="preserve">Техническое обслуживание и  ремонт транспортного средства: KIA Cadenza </t>
    </r>
    <r>
      <rPr>
        <sz val="11"/>
        <color indexed="8"/>
        <rFont val="Times New Roman"/>
        <family val="1"/>
      </rPr>
      <t>регистрационный номер № 171 АА 16</t>
    </r>
  </si>
  <si>
    <t>Работы по подготовке документов по выбору земельного участка для его отвода под проектирование и строительство 54-х квартирного жилого дома</t>
  </si>
  <si>
    <r>
      <t xml:space="preserve">по адресу: ВКО, </t>
    </r>
    <r>
      <rPr>
        <sz val="11"/>
        <color indexed="8"/>
        <rFont val="Times New Roman"/>
        <family val="1"/>
      </rPr>
      <t>г.</t>
    </r>
    <r>
      <rPr>
        <b/>
        <sz val="11"/>
        <color indexed="8"/>
        <rFont val="Times New Roman"/>
        <family val="1"/>
      </rPr>
      <t xml:space="preserve"> </t>
    </r>
    <r>
      <rPr>
        <sz val="11"/>
        <color indexed="8"/>
        <rFont val="Times New Roman"/>
        <family val="1"/>
      </rPr>
      <t>Семей, ул.Утепбаева,44А</t>
    </r>
  </si>
  <si>
    <t>по адресу: ВКО, г. Семей, ул.Утепбаева, ул.Театральная, мкр. 15-18/1</t>
  </si>
  <si>
    <t xml:space="preserve">Работы по выполнению государственного технического обследования объектов недвижимости
</t>
  </si>
  <si>
    <t xml:space="preserve">Работы по изготовлению технических паспортов на дома </t>
  </si>
  <si>
    <t>Услуги по разработке, изготовлению, подготовке набора, печатанию  календарей  и прочей офисной печатной продукции, в том числе имиджевой</t>
  </si>
  <si>
    <t>по адресу: ВКО, г. Семей, между домами по ул.Карменова,34А и 34Б</t>
  </si>
  <si>
    <t>ТО картриджа, удаление остатков отработанного тонера, заправка новым тонером - Q 2612A, 728А,436 А, 285А,725А</t>
  </si>
  <si>
    <t>Заправка картриджа цветного  с заменой чипа</t>
  </si>
  <si>
    <t>Замена термопленки</t>
  </si>
  <si>
    <t>Замена печатающего (селенового) вала</t>
  </si>
  <si>
    <t>Ремонт копировального аппарата</t>
  </si>
  <si>
    <t>Ремонт цифровой мини АТС</t>
  </si>
  <si>
    <t>Ремонт ноутбука</t>
  </si>
  <si>
    <t>Диагностика выявление неисправности и производство компонентного свойства</t>
  </si>
  <si>
    <t xml:space="preserve">Ремонт многофункционального устройства </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</si>
  <si>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М1319</t>
  </si>
  <si>
    <t>Ремонт многофункционального устройства</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</si>
  <si>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М1212</t>
  </si>
  <si>
    <t>Ремонт принтера</t>
  </si>
  <si>
    <t>Ремонт коприровального аппарата</t>
  </si>
  <si>
    <t>Комлпексная диагностика устройства</t>
  </si>
  <si>
    <t>Диагностика</t>
  </si>
  <si>
    <t>Комлпексная диагностика устройства с описанием его технического состояния</t>
  </si>
  <si>
    <t>Диагностика с составлением акта технического состояния</t>
  </si>
  <si>
    <t>Техническое обслуживание принтера</t>
  </si>
  <si>
    <t>Утилизация оборудования</t>
  </si>
  <si>
    <t>Передача списанного оборудования заказчика на предприятие утилизатор и выдача пакета документов о проведении утилизации весом до 100 кг</t>
  </si>
  <si>
    <t>сентябрь</t>
  </si>
  <si>
    <t>32Р</t>
  </si>
  <si>
    <t>33Р</t>
  </si>
  <si>
    <t>34Р</t>
  </si>
  <si>
    <t>35Р</t>
  </si>
  <si>
    <t>36Р</t>
  </si>
  <si>
    <t>37Р</t>
  </si>
  <si>
    <t>38Р</t>
  </si>
  <si>
    <t>39Р</t>
  </si>
  <si>
    <t>Изготовление рекламных буклетов, формат А4, дизайн, глянцевая, плотность 130 гр.  в кол-ве 3560 шт.</t>
  </si>
  <si>
    <t>Изготовление имиджевых папок (папки тонкие с логотипом), клише одноразовое, формат А4, А3, глянцевая, плотность 250 гр. в кол-ве 100 шт.</t>
  </si>
  <si>
    <t>Изготовление презентационных альбомов, формат А4, переплет двухсторонний, с пружиной, в кол-ве 60 шт.</t>
  </si>
  <si>
    <t>Изготовление открыток на меллованной бумаге с   оформлением в корпоративном стиле (калька, декоративные элементы), формат А4 в кол-ве 20 шт.</t>
  </si>
  <si>
    <t>Изготовление открыток на бумаге серебро, с   оформлением в корпоративном стиле, формат А4 + конверт (печать логотипа), в кол-ве 200 шт.</t>
  </si>
  <si>
    <t>Изготовление ролапа (стенда) размер 170*90 см, с разработкой дизайна в кол-ве 10 шт.</t>
  </si>
  <si>
    <t>Изготовление визиток двухсторонних, в кол-ве 1000 шт.</t>
  </si>
  <si>
    <t>Изготовление визиток односторонних, в кол-ве 1000 шт.</t>
  </si>
  <si>
    <t>Изготовление, разработка стенда с кармашками для буклетов, в кол-ве 1 шт.</t>
  </si>
  <si>
    <t>Кресло руководителя</t>
  </si>
  <si>
    <t>Регулировка высоты, механизм качания с возможностью фиксации кресла в рабочем положении, материал – кожа, цвет-черный, 66-53-114</t>
  </si>
  <si>
    <t>Конференц-кресло</t>
  </si>
  <si>
    <t xml:space="preserve">Металлический каркас, подлокотники с деревянными накладками,
материал – кожзам, цвет-черный, 60-55-88
</t>
  </si>
  <si>
    <t>Стол руководителя</t>
  </si>
  <si>
    <t>Модель на ЛДСП-опоре, подвесная тумба, выдвижные ящики, передняя панель, материал – меламин, цвет-орех миланский тёмный, 160-90-75</t>
  </si>
  <si>
    <t>Стол</t>
  </si>
  <si>
    <t>Стол приставной</t>
  </si>
  <si>
    <t xml:space="preserve">Приставной стол имеет два типоразмера и могут использоваться как самостоятельный элемент или как приставка к рабочему столу,
материал – меламин, цвет-орех миланский тёмный, 100-100-75
</t>
  </si>
  <si>
    <t xml:space="preserve">Тумба сервисная имеет три отделения: с глухой распашной дверью слева и с двумя выдвижными ящиками и нишей сверху справа. В средней части тумбы-открытая ниша. Корпуса тумб устанавливаются на роликовые опоры с фиксаторами, В ящики могут устанавливаться лотки под канцелярскеие принадлежности,
материал – меламин, цвет-орех миланский тёмный, 120-54-69
</t>
  </si>
  <si>
    <t>Тумба сервисная</t>
  </si>
  <si>
    <t xml:space="preserve">Шкаф имеет стеклянный фасад, 
материал – меламин, цвет-орех миланский тёмный, 89-43-134
</t>
  </si>
  <si>
    <t>Шкаф канцелярский</t>
  </si>
  <si>
    <t xml:space="preserve">Шкафы высотой 199,6 см.,
материал – меламин, цвет-орех миланский тёмный, 75-34-206
</t>
  </si>
  <si>
    <t>Гардероб</t>
  </si>
  <si>
    <t>Сейф картотечный</t>
  </si>
  <si>
    <t xml:space="preserve">Габаритные размеры: 1335х465х630 мм;
Картотека металлическая сборно-разборная четырехсекционная для хранения документов формата P Foolscap и А4; Центральный замок; Телескопические направляющие, антиопрокидывающее устройство
</t>
  </si>
  <si>
    <t xml:space="preserve">Шкаф архивный, металлический </t>
  </si>
  <si>
    <t>Шкаф архивный металлический. Используется для хранения офисных бухгалтерских документов и архивов. В стандартную комплектацию входят три регулируемые по высоте полки, двери шкафа оборудована замком повышенной системой запирания. Размеры: 1860х850х500 мм. вес- 46 кг. ригельный замок, магнитный замок</t>
  </si>
  <si>
    <t>Чистящее средство для раковин</t>
  </si>
  <si>
    <t>густое гелеобразное универсальное средство для чистки унитазов, уничтожает микробы, грибок, неприятные запахи, для мытья унитазов, раковин, кафеля, полов и раб поверхностей, 600 гр.</t>
  </si>
  <si>
    <t>салфетка из полиэстера и микроволокна (две штуки в упаковке), размер 40*40, позволяет убирать без разводов любые типы поверхностей</t>
  </si>
  <si>
    <t>Салфетки для компьютеров</t>
  </si>
  <si>
    <t>салфетка  состоит из 100%  экологически чистого материала – бабмбуковых и хлопоковых волокон,размер 40*40 см, не оставляет разводов  (две штуки в упаковке)</t>
  </si>
  <si>
    <t>Tripp Lite 1.5 м</t>
  </si>
  <si>
    <t>CB436A HP LJ 1505 oem type1</t>
  </si>
  <si>
    <t>Картридж 436 А</t>
  </si>
  <si>
    <t>Картридж  285А</t>
  </si>
  <si>
    <t>Картридж 728А</t>
  </si>
  <si>
    <t>40Р</t>
  </si>
  <si>
    <t>53У</t>
  </si>
  <si>
    <t>54У</t>
  </si>
  <si>
    <t>55У</t>
  </si>
  <si>
    <t>56У</t>
  </si>
  <si>
    <t>57У</t>
  </si>
  <si>
    <t>67Т</t>
  </si>
  <si>
    <t>68Т</t>
  </si>
  <si>
    <t>69Т</t>
  </si>
  <si>
    <t>70Т</t>
  </si>
  <si>
    <t>71Т</t>
  </si>
  <si>
    <t>72Т</t>
  </si>
  <si>
    <t>73Т</t>
  </si>
  <si>
    <t>87Т</t>
  </si>
  <si>
    <t>88Т</t>
  </si>
  <si>
    <t>117Т</t>
  </si>
  <si>
    <t>118Т</t>
  </si>
  <si>
    <t>119Т</t>
  </si>
  <si>
    <t>135Т</t>
  </si>
  <si>
    <t>13.92.15.00.00.30.70.10.1</t>
  </si>
  <si>
    <t>Жалюзи из шелковых тканей</t>
  </si>
  <si>
    <t>Вертикальные жалюзи из шелка, состоят из вертикальных пластин</t>
  </si>
  <si>
    <t>Однотонные жалюзи на шелковой основе, цвет бежевый</t>
  </si>
  <si>
    <t>13.92.15.00.00.40.20.20.1</t>
  </si>
  <si>
    <t>Жалюзи из тканей из синтетических нитей</t>
  </si>
  <si>
    <t>Вертикальные жалюзи из тканей из синтетических нитей, состоят из вертикальных пластин</t>
  </si>
  <si>
    <t>Однотонные жалюзи на синтетической основе, цвет бежевый</t>
  </si>
  <si>
    <t>в течение  10 рабочих дней, с момента заключения договора</t>
  </si>
  <si>
    <t>136Т</t>
  </si>
  <si>
    <t>Кабель USB 3 м. A-B original</t>
  </si>
  <si>
    <t>Кабель</t>
  </si>
  <si>
    <t xml:space="preserve">Картридж </t>
  </si>
  <si>
    <t>Картридж 725 А оригинал, ресурс 1500</t>
  </si>
  <si>
    <t>Картридж 725А</t>
  </si>
  <si>
    <t>137Т</t>
  </si>
  <si>
    <t xml:space="preserve"> HP CF210A 131A Black LaserJet 200 oem</t>
  </si>
  <si>
    <t xml:space="preserve"> HP CF211A 131A Cyan LaserJet 200 oem</t>
  </si>
  <si>
    <t xml:space="preserve"> HP CF212A 131A ellow LaserJet 200 oem</t>
  </si>
  <si>
    <t>Картридж</t>
  </si>
  <si>
    <t xml:space="preserve"> HP CF213A 131A MagentaLaserJet 200 oem</t>
  </si>
  <si>
    <t>138Т</t>
  </si>
  <si>
    <t>139Т</t>
  </si>
  <si>
    <t>140Т</t>
  </si>
  <si>
    <t>141Т</t>
  </si>
  <si>
    <t>142Т</t>
  </si>
  <si>
    <t>143Т</t>
  </si>
  <si>
    <t>144Т</t>
  </si>
  <si>
    <t>в течение  10 календарных дней, с момента заключения договора</t>
  </si>
  <si>
    <t>Принтер</t>
  </si>
  <si>
    <t>HP Office Let 7110 (A3, 4800х1200 dpi, 32/29 pgm, 128 MB USB + Ethernet tray 250)</t>
  </si>
  <si>
    <t>Монитор</t>
  </si>
  <si>
    <t>Монитор 19.5» beng VL2040AZ LED</t>
  </si>
  <si>
    <t>145Т</t>
  </si>
  <si>
    <t>Компьютер Intel Core i3-4160 (3.6 GHz)\Сист. плата Asus H81M-R\Память GEIL DDRIII 4Gb 1333MHz\Жесткий диск Toshiba 500Gb\DVD-RW LITEON iHAS122 SATA\Вентилятор X-Cooler X143H\Блок питания HuntKey CP-400HP 400W\Корпус Gamemax 2802</t>
  </si>
  <si>
    <t>146Т</t>
  </si>
  <si>
    <t>в течении 10 календарных дней, с момента подписания договора</t>
  </si>
  <si>
    <t>Программное обеспечение Win SL 8.1 x64 Russian 1pk DSP OEI EM DVD</t>
  </si>
  <si>
    <t>5 календарных дней, с  момента заключения договора</t>
  </si>
  <si>
    <t>Размер: 215/60 R16 99H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</si>
  <si>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 225/55 R17 101W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</si>
  <si>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Размер: 235/60 R18 103V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Летняя шина</t>
  </si>
  <si>
    <t>Ультра,7Jх17H2; 5х114,3;35;66,35,67,1 селена, артикул 1560408</t>
  </si>
  <si>
    <t>Вентиль</t>
  </si>
  <si>
    <t>Хромированый, TR-414C</t>
  </si>
  <si>
    <t>Размер:205/60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шина, шипованная.</t>
  </si>
  <si>
    <t>Размер:225/55 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шина, шипованная.</t>
  </si>
  <si>
    <t>Размер:235/60 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шина, шипованная.</t>
  </si>
  <si>
    <t>58У</t>
  </si>
  <si>
    <t>Услуги по переводу презентационного материала с русского языка на китайский язык (в количестве 12 лист)</t>
  </si>
  <si>
    <t>в течении 5 рабочих дней, с момента заключения договора</t>
  </si>
  <si>
    <t>в течение  5 календарных дней, с момента заключения договора</t>
  </si>
  <si>
    <t xml:space="preserve">Настольный светильник.             Тип лампы: люминесцентная, двухцокольная;             Мощность: 11 Вт. 
Световой поток: 330 лм. Напряжение: 240В; 
Тип основания (крепления): на струбцине; Цоколь ламп/патронов: 2G7
Цвет: черный/ белый;
Материал основания: металл 
Материал плафона/абажура 
Пластик 
</t>
  </si>
  <si>
    <t>Услуги по автомойке автотранспорта</t>
  </si>
  <si>
    <t xml:space="preserve">Техническое обслуживание т/с:                                 
Chevrolet Captiva
</t>
  </si>
  <si>
    <t>в течении 10 календарных дней, с момента заключения договора</t>
  </si>
  <si>
    <t xml:space="preserve">Техническое обслуживание т/с:                                 
Skoda Superb B6                    
</t>
  </si>
  <si>
    <t>41Р</t>
  </si>
  <si>
    <t>32.99.12.00.00.00.14.40.1</t>
  </si>
  <si>
    <t>26.20.21.01.17.12.11.02.1</t>
  </si>
  <si>
    <t>26.20.17.00.01.12.15.12.1</t>
  </si>
  <si>
    <t>27.40.21.00.00.10.15.10.1</t>
  </si>
  <si>
    <t>31.01.12.00.00.02.01.55.1</t>
  </si>
  <si>
    <t>28.14.13.43.00.00.00.03.1</t>
  </si>
  <si>
    <t xml:space="preserve">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t>
  </si>
  <si>
    <t>59У</t>
  </si>
  <si>
    <t xml:space="preserve">Работы по техническому обслуживанию и ремонту транспортных средств: Skoda Super B6, Chevrolet Captiva, Kia Cadenza </t>
  </si>
  <si>
    <t xml:space="preserve">Аудит отдельной и консолидированной финансовой отчетности АО «НК «СПК «Ертic» за 2015 г., с предоставлением отчетов;   
 Аудит финансовой отчетности не аудированных дочерних организаций Заказчика (9 дочерних и 23 совместных предприятий) по состоянию на отчетную дату;   
 Консультации по ведению бухгалтерского отчета, и рекомендации по оптимизации операций                                                             </t>
  </si>
  <si>
    <t>60 У</t>
  </si>
  <si>
    <t>45-1У</t>
  </si>
  <si>
    <t>45-2У</t>
  </si>
  <si>
    <t xml:space="preserve">Услуги по оценке права недропользования                                                                                                                                                                                                                                                                                                                                                                                                                                                                                                                                                                                                                                                                                                                                                                                                                                                                                                                                                                                                                                                                                                                                                                                                                                                                                                                                                                                                                                                                                                                   </t>
  </si>
  <si>
    <t xml:space="preserve">Услуги по оценке права недропользования по контракту на разведку меди, никеля, кобальта, золота и платиноидов на участке Алишер в Восточно-Казахстанской области </t>
  </si>
  <si>
    <r>
      <t xml:space="preserve">Услуги по оценке права недропользования по контракту </t>
    </r>
    <r>
      <rPr>
        <sz val="11"/>
        <color indexed="8"/>
        <rFont val="Times New Roman"/>
        <family val="1"/>
      </rPr>
      <t>на разведку хромитов и попутных компонентов на рудопроявлениях Чарского хромитового пояса</t>
    </r>
    <r>
      <rPr>
        <sz val="11"/>
        <color indexed="8"/>
        <rFont val="Times New Roman"/>
        <family val="1"/>
      </rPr>
      <t xml:space="preserve"> в Восточно-Казахстанской области</t>
    </r>
  </si>
  <si>
    <t>Работы по проектированию сетей электроснабжения индустриальной зоны развития  бизнеса по ТУ №30-15-0463/5299</t>
  </si>
  <si>
    <t xml:space="preserve">по адресу: г.Усть-Каменогорск, ул.Машиностроителей </t>
  </si>
  <si>
    <t>42Р</t>
  </si>
  <si>
    <t>43Р</t>
  </si>
  <si>
    <t>Работы по экспертизе трансформатора                                   1 MBA на РП-10/0,4</t>
  </si>
  <si>
    <t xml:space="preserve"> по адресу: г. Усть-Каменогорск, ул. Машиностроителей</t>
  </si>
  <si>
    <t xml:space="preserve">Работы по восстановлению высоковольтной линии                   10кВ от опоры №17 Л-136 подстанции «Арматурный» до распределительной подстанции РП-10/04 </t>
  </si>
  <si>
    <t xml:space="preserve">Работы по восстановлению высоковольтной линии  10кВ от опоры №17 Л-136 подстанции «Арматурный» до распределительной подстанции РП-10/04 </t>
  </si>
  <si>
    <t>37-1Р</t>
  </si>
  <si>
    <t>122-1Т</t>
  </si>
  <si>
    <r>
      <t xml:space="preserve">Кasperski </t>
    </r>
    <r>
      <rPr>
        <sz val="12"/>
        <color indexed="8"/>
        <rFont val="Times New Roman"/>
        <family val="1"/>
      </rPr>
      <t>Anti-Virus 2016 г.</t>
    </r>
    <r>
      <rPr>
        <sz val="13"/>
        <color indexed="8"/>
        <rFont val="Times New Roman"/>
        <family val="1"/>
      </rPr>
      <t xml:space="preserve"> 2 Dt</t>
    </r>
  </si>
  <si>
    <t>147Т</t>
  </si>
  <si>
    <t>148Т</t>
  </si>
  <si>
    <t>149Т</t>
  </si>
  <si>
    <t>150Т</t>
  </si>
  <si>
    <t>151Т</t>
  </si>
  <si>
    <t>152Т</t>
  </si>
  <si>
    <t>153Т</t>
  </si>
  <si>
    <t>154Т</t>
  </si>
  <si>
    <t>155Т</t>
  </si>
  <si>
    <t>156Т</t>
  </si>
  <si>
    <t>157Т</t>
  </si>
  <si>
    <t>158Т</t>
  </si>
  <si>
    <t>159Т</t>
  </si>
  <si>
    <t>160Т</t>
  </si>
  <si>
    <t>161Т</t>
  </si>
  <si>
    <t>162Т</t>
  </si>
  <si>
    <t>163Т</t>
  </si>
  <si>
    <t>164Т</t>
  </si>
  <si>
    <t>165Т</t>
  </si>
  <si>
    <t>166Т</t>
  </si>
  <si>
    <t>167Т</t>
  </si>
  <si>
    <t>168Т</t>
  </si>
  <si>
    <t>169Т</t>
  </si>
  <si>
    <t>170Т</t>
  </si>
  <si>
    <t>171Т</t>
  </si>
  <si>
    <t>172Т</t>
  </si>
  <si>
    <t>173Т</t>
  </si>
  <si>
    <t>174Т</t>
  </si>
  <si>
    <t>175Т</t>
  </si>
  <si>
    <t>176Т</t>
  </si>
  <si>
    <t>177Т</t>
  </si>
  <si>
    <t>178Т</t>
  </si>
  <si>
    <t>179Т</t>
  </si>
  <si>
    <t>180Т</t>
  </si>
  <si>
    <t>181Т</t>
  </si>
  <si>
    <t>182Т</t>
  </si>
  <si>
    <t>183Т</t>
  </si>
  <si>
    <t>184Т</t>
  </si>
  <si>
    <t>185Т</t>
  </si>
  <si>
    <t>186Т</t>
  </si>
  <si>
    <t>187Т</t>
  </si>
  <si>
    <t>188Т</t>
  </si>
  <si>
    <t>189Т</t>
  </si>
  <si>
    <t>190Т</t>
  </si>
  <si>
    <t>191Т</t>
  </si>
  <si>
    <t>192Т</t>
  </si>
  <si>
    <t>193Т</t>
  </si>
  <si>
    <t>194Т</t>
  </si>
  <si>
    <t>195Т</t>
  </si>
  <si>
    <t>196Т</t>
  </si>
  <si>
    <t>25.99.24.00.00.13.12.10.1</t>
  </si>
  <si>
    <t>Зеркало</t>
  </si>
  <si>
    <t>зеркало из никеля</t>
  </si>
  <si>
    <t>зеркало из никеля   1300*600 мм полировка, крепление   Форма зеркала: прямоугольник</t>
  </si>
  <si>
    <t>зеркала из никеля</t>
  </si>
  <si>
    <t>зеркало из никеля диаметр 600 мм; Форма зеркала:  круглое, полировка, крепления</t>
  </si>
  <si>
    <t>25.73.40.00.00.13.07.01.1</t>
  </si>
  <si>
    <t xml:space="preserve">Бита двухстороняя </t>
  </si>
  <si>
    <t>PZ №2 - PZ №2*50</t>
  </si>
  <si>
    <t>25.73.30.00.00.18.11.75.1</t>
  </si>
  <si>
    <t xml:space="preserve">Сверло </t>
  </si>
  <si>
    <t>спиральное, с цилиндрическим хвостовиком, 6,0 мм</t>
  </si>
  <si>
    <t>Сверло по бетону ударное, шестигранный хвостовик, 6x100мм</t>
  </si>
  <si>
    <t>Сверло по бетону ударное, шестигранный хвостовик, 6x150мм</t>
  </si>
  <si>
    <t>25.73.30.00.00.18.11.65.1</t>
  </si>
  <si>
    <t xml:space="preserve">Сверло  по кафелю </t>
  </si>
  <si>
    <t>Сверло  по кафелю , 5 мм</t>
  </si>
  <si>
    <t>25.73.30.00.00.23.12.25.1</t>
  </si>
  <si>
    <t>Отвертка</t>
  </si>
  <si>
    <t>ГОСТ 21010-75, для винтов и шурупов с крестообразным шлинцем, номер крестообразного конца 4</t>
  </si>
  <si>
    <t xml:space="preserve"> Отвертка  Cr-V сталь, 3-х компонентная рукоятка, PH №5, 100мм </t>
  </si>
  <si>
    <t>25.72.11.00.00.12.14.10.1</t>
  </si>
  <si>
    <t xml:space="preserve">Замок врезной   </t>
  </si>
  <si>
    <t>Замок врезной          3В 4-3-03 медь</t>
  </si>
  <si>
    <t>28.24.11.00.00.00.15.10.1</t>
  </si>
  <si>
    <t>Электродрель-перфоратор</t>
  </si>
  <si>
    <t>Дрель ручная электропневматическая (включая для сверления, нарезки резьбы, развертывания отверстий, расточные машины и бурильные молотки)</t>
  </si>
  <si>
    <t>Электродрель-перфоратор IVT ID-550 BMC-III  Число оборотов -3000; Рабочее напряжение-      230V/50Hz;     Предназначена для сверления и сверления с ударом в кирпиче, бетоне, дереве, металле, керамике</t>
  </si>
  <si>
    <t>25.94.11.00.00.11.19.02.1</t>
  </si>
  <si>
    <t>Шуруп</t>
  </si>
  <si>
    <t>черный 3,5*2,5 мм</t>
  </si>
  <si>
    <t>27.12.40.53.10.10.10.10.1</t>
  </si>
  <si>
    <t>Цилиндр</t>
  </si>
  <si>
    <t>Цилиндр с ручкой 164/GM</t>
  </si>
  <si>
    <t>конфирмат, 7*50 с внутренней шестерней</t>
  </si>
  <si>
    <t>25.94.11.00.00.11.19.03.1</t>
  </si>
  <si>
    <t>5,0*80 мм</t>
  </si>
  <si>
    <t>25.94.12.00.00.12.10.11.1</t>
  </si>
  <si>
    <t>Дюбель</t>
  </si>
  <si>
    <t>Металлический (латунный, из нержавеющей стали и других сплавов)</t>
  </si>
  <si>
    <t>КР 8*60</t>
  </si>
  <si>
    <t>КР 6*30</t>
  </si>
  <si>
    <t>25.99.29.00.10.11.01.00.1</t>
  </si>
  <si>
    <t xml:space="preserve">Зажим ручной </t>
  </si>
  <si>
    <t>Зажим ремонтный РАС</t>
  </si>
  <si>
    <t>Зажим ручной 250 мм,  Конструкция имеет регулировочный винт для усиления сжатия.</t>
  </si>
  <si>
    <t>25.12.10.00.00.11.12.10.1</t>
  </si>
  <si>
    <t>Порожек</t>
  </si>
  <si>
    <t>Прямые (стыкоперекрывающие) используются для декорирования прямолинейных стыковочных швов различных напольных покрытий, расположенных на одном уровне</t>
  </si>
  <si>
    <t xml:space="preserve">Пластал алюминевый, для напольный покрытий  А5 КД 180;Стыкоперекрывающий полукруглый алюминиевый порожек с отверстиями предназначен для закрытия стыков любых равноуровневых напольных покрытий. </t>
  </si>
  <si>
    <t>26.51.45.00.00.00.03.30.1</t>
  </si>
  <si>
    <t xml:space="preserve">Тестер напряжения </t>
  </si>
  <si>
    <t>профессиональный, переменный 0-700V, постоянный 0-1000 V, Ом, А, прозвонка</t>
  </si>
  <si>
    <t>Тестер напряжения      9-В-1, 70-600 В, MS-18S</t>
  </si>
  <si>
    <t>27.33.13.00.00.00.02.06.1</t>
  </si>
  <si>
    <t xml:space="preserve">Розетка штепсельная </t>
  </si>
  <si>
    <t>Розетка штепсельная , наружная, закрытой установки РА16-255 белая</t>
  </si>
  <si>
    <t>27.31.11.00.00.00.05.03.1</t>
  </si>
  <si>
    <t xml:space="preserve">Кабельный канал </t>
  </si>
  <si>
    <t xml:space="preserve">Кабельный канал 10*15 2метра                </t>
  </si>
  <si>
    <t>27.33.13.00.00.00.02.03.1</t>
  </si>
  <si>
    <t>Розетка штепсельная двухместная скрытой установки   РС 16-313 белая</t>
  </si>
  <si>
    <t>Розетка двойная штепсельная               РА16-260 открытой проводки</t>
  </si>
  <si>
    <t>27.31.11.00.00.00.05.02.2</t>
  </si>
  <si>
    <t xml:space="preserve">Кабель АВВГ 2*2.5 </t>
  </si>
  <si>
    <t>Кабель АВВГ 2*2.5 токопроводящая жила – алюминиевая однопроволочная, изоляция жил – поливинилхлоридный пластикат (ПВХ)</t>
  </si>
  <si>
    <t>27.32.11.00.00.01.01.01.1</t>
  </si>
  <si>
    <t>Провод</t>
  </si>
  <si>
    <t>Провод АППВ (ПАВ) 2*2,5</t>
  </si>
  <si>
    <t xml:space="preserve">Провод АППВ (ПАВ) 2*2,5 провод с алюминиевой жилой с поливинилхлоридной изоляцией плоский с разделительным основанием. </t>
  </si>
  <si>
    <t>25.73.30.00.00.23.16.10.1</t>
  </si>
  <si>
    <t>Отвертка шлицевая с комбинированной ручкой</t>
  </si>
  <si>
    <t xml:space="preserve">Пробник электрический;          190 мм 100-500 В         Отвертка-индикатор с профилем «прямой шлиц» для определения напряжения в бытовых электрических сетях. Ручка изготовлена из прозрачной ацетилцеллюлозы. Стержень покрыт изоляцией. </t>
  </si>
  <si>
    <t>25.94.13.00.00.10.41.10.1</t>
  </si>
  <si>
    <t xml:space="preserve">Свёрла по металлу  </t>
  </si>
  <si>
    <t xml:space="preserve">Свёрла по металлу </t>
  </si>
  <si>
    <t xml:space="preserve">Свёрла по металлу 3,0мм </t>
  </si>
  <si>
    <t>25.71.11.00.00.31.11.10.1</t>
  </si>
  <si>
    <t>Лезвия для ножей</t>
  </si>
  <si>
    <t>Режущий инструмент, рабочим органом является клинок — полоса твёрдого материала (обычно металла) с лезвием на одной или нескольких сторонах</t>
  </si>
  <si>
    <t xml:space="preserve"> 19-2-300 Лезвия для ножей 18мм</t>
  </si>
  <si>
    <t>25.73.30.00.00.14.17.14.1</t>
  </si>
  <si>
    <t>Бокорезы</t>
  </si>
  <si>
    <t xml:space="preserve">инструмент для резки (перекусывания) пруткового металла толщиной до 25 мм. </t>
  </si>
  <si>
    <t>Бокорезы 160 мм никилированные с изолированными  ручками</t>
  </si>
  <si>
    <t>25.94.12.00.00.12.10.11.2</t>
  </si>
  <si>
    <t>Дюбель- гвоздь</t>
  </si>
  <si>
    <t>Дюбель- гвоздь 6*40 мм (100) шт в упаковке</t>
  </si>
  <si>
    <t>22.19.34.00.00.10.10.10.2</t>
  </si>
  <si>
    <t xml:space="preserve">Шланг высокого давления </t>
  </si>
  <si>
    <t>I – 6.3 – 0,63 ГОСТ 9356-75. С наружным диаметром 13. Газовый шланг для сварки и резки металлов класса I предназначен для подачи ацетилена, городского газа, пропана и бутана.</t>
  </si>
  <si>
    <t>Шланг высокого давления  0,60 м</t>
  </si>
  <si>
    <t>22.19.34.00.00.15.40.70.1</t>
  </si>
  <si>
    <t>Универсальное колено</t>
  </si>
  <si>
    <t>Универсальное колено HD 2350</t>
  </si>
  <si>
    <t>23.42.10.12.00.00.33.60.1</t>
  </si>
  <si>
    <t>Унитаз</t>
  </si>
  <si>
    <t>унитаз фаянсовый воронкообразный с косым выпуском без цельноотлитой полочки с бачком.  ГОСТ 30493-96</t>
  </si>
  <si>
    <t xml:space="preserve">Унитаз с бачком, Арматура, крепления;  Унитаз с бачком, с косым выпуском, цвет белый.
Ширина 330 мм; Высота 775 мм; Глубина 606 мм; Вес изделия 26.1 кг.
Подводка воды в бачок- нижняя. Модель керамики унитаза создана с расчетом кругового, воронкообразного слива. Функция - Антивсплеск. Сливной механизм с одним режимом-в котором предусмотрена функция "стоп" т.е остановка слива воды в любой момент.
В комплект входит прочная арматура -крепления.
Сиденье к унитазу  выполнена из высококачественного полистирола с анти -бактериалным покрытием, который не подвержен к деформации. 
Особенности: Конструкция бачка унитаза и сливной арматуры обеспечивает высокое давление при сливе, что исключает засоры унитаза. </t>
  </si>
  <si>
    <t>13.99.19.00.00.00.20.11.2</t>
  </si>
  <si>
    <t>Изолента хлопчатобумажная</t>
  </si>
  <si>
    <t>двусторонняя, ГОСТ 2162-97</t>
  </si>
  <si>
    <t>Изолента х/б</t>
  </si>
  <si>
    <t>20.16.57.00.00.00.00.10.1</t>
  </si>
  <si>
    <t>Силикон</t>
  </si>
  <si>
    <t>Твердое вещество в кусках неправильной формы, без содержания этилового спирта</t>
  </si>
  <si>
    <t>санитарный, белый, 310 мл</t>
  </si>
  <si>
    <t>25.73.30.00.00.32.47.10.1</t>
  </si>
  <si>
    <t>Пистолет для герметика</t>
  </si>
  <si>
    <t>металлический скелетный корпус с механизмом для выдавливания герметика</t>
  </si>
  <si>
    <t xml:space="preserve"> Пистолет для герметика закрытого типа 600мл</t>
  </si>
  <si>
    <t>32.99.22.00.00.00.00.11.1</t>
  </si>
  <si>
    <t>Ручка для мини- валиков</t>
  </si>
  <si>
    <t>Ручка для мини- валиков 100 мм.               D 6 мм., никелированная</t>
  </si>
  <si>
    <t>25.73.40.10.45.10.10.10.1</t>
  </si>
  <si>
    <t>Мини-валик сменный</t>
  </si>
  <si>
    <t>Валик ключа механического универсального КМУ</t>
  </si>
  <si>
    <t>Мини-валик сменный, 100 мм, ворс, 12 мм</t>
  </si>
  <si>
    <t>32.91.12.00.00.00.14.11.1</t>
  </si>
  <si>
    <t>Кисть плоская</t>
  </si>
  <si>
    <t>кисть плоская, предназначена для грунтовки, окраски, а также для покрытия поверхностей лаком</t>
  </si>
  <si>
    <t>Натуральная щетина, пластмасвая ручка</t>
  </si>
  <si>
    <t>20.59.59.00.16.00.00.11.2</t>
  </si>
  <si>
    <t>Пена монтажная</t>
  </si>
  <si>
    <t>однокомпонентная, зимняя, в аэрозольной упаковке, профессиональная (пистолетная)</t>
  </si>
  <si>
    <t>пена монтажная           430 мл.  однокомпонентная профессиональная полиуретановая монтажная пена с выходом до 20 литров готовой пены.</t>
  </si>
  <si>
    <t>25.99.11.00.00.20.10.10.1</t>
  </si>
  <si>
    <t>Смеситель для раковины</t>
  </si>
  <si>
    <t xml:space="preserve">Хромированная латунь;                 Ширина: 17 см
Высота: 8 см
Длина: 28 см
Вес: 1.05 кг     </t>
  </si>
  <si>
    <t>22.19.34.00.00.26.11.06.1</t>
  </si>
  <si>
    <t>Шланг на смеситель</t>
  </si>
  <si>
    <t>Шланг для подводки</t>
  </si>
  <si>
    <t>ГШ 0,8 м., 10*18</t>
  </si>
  <si>
    <t>ГШ 0,8 м., 10*35</t>
  </si>
  <si>
    <t>22.23.12.00.00.18.11.10.2</t>
  </si>
  <si>
    <t>Крепление для раковины</t>
  </si>
  <si>
    <t>Комплект для крепления раковины.
пластмассовая подкладка, предохраняющая керамику от
повреждений при монтаже.
Составляющие
комплекта:
(по 2 шт.): 1. Распорный дюбель (Полиэтилен) NT 14/75 SA-U1.
1. Распорный дюбель (Полиамид) NTX 10/50 SA-U2.
2. Шуруп-шпилька с двойной резьбой резьбой DG 10/140 SA-U1.
2. Шуруп-шпилька с двойной резьбой резьбой DG 8/110 SA-U2.
3. Регулируемая шайба из пластмассы Ш 10 SA-U1, Ш 8 SA-U2 для корректирования положения раковины и защиты керамики.
4. Стальная шайба Ш 10 SA-U1, Ш 8 SA-U2
5. Стальная гайка M10 SA-U1, M8 SA-U2</t>
  </si>
  <si>
    <t>22.23.12.00.00.21.11.10.1</t>
  </si>
  <si>
    <t>Сифон гофрированыый</t>
  </si>
  <si>
    <t>1/2*40/50 мм-1200 мм.</t>
  </si>
  <si>
    <t>23.42.10.11.00.00.11.20.1</t>
  </si>
  <si>
    <t>Умывальник с пьедесталом</t>
  </si>
  <si>
    <t>Овальный фаянсовый умывальник со спинкой. ГОСТ 30493-96</t>
  </si>
  <si>
    <t>Умывальник с пьедесталом
Размер (ДхШхВ):  
50/55/60 см
Материал: Фаянсовое изделие, с хромированым обрамлением
Вес: 25 кг
Цвет: Белый
Умывальник с одним  отверстием для арматуры, монтаж с пьедесталом, Отверстие под смеситель по центру.</t>
  </si>
  <si>
    <t>20.30.21.00.21.06.12.13.2</t>
  </si>
  <si>
    <t>Эмаль белая</t>
  </si>
  <si>
    <t>ПФ-115 высший сорт белый, массовая доля нелетучих веществ, %, не менее 60-66, ГОСТ 6465-76</t>
  </si>
  <si>
    <t>ПФ-115, ГОСТ 6465-76,  упаковка - 2,6 кг.</t>
  </si>
  <si>
    <t>Кран шаровый</t>
  </si>
  <si>
    <t>Кран шаровый для жидкости приварного присоединения</t>
  </si>
  <si>
    <t>DN 15-250: рукоятка - окрашенная углеродистая сталь с полимерным наконечником; 
DN 150-250: рекомендуется механический редуктор с червячной передачей; 
DN 300-700: механический редуктор в комплекте
Корпус: сталь (Ст.20, 12Х18Н10Т, 09Г2С - LD Energy)
Шар: нержавеющая сталь;
DN 15-32: 20X13; DN 40-65: AISI 304; DN 80-700: AISI 409;
Шток: нержавеющая сталь (12Х18Н10Т, 20Х13);
Уплотнение штока: фторсилоксановый эластомер;
Уплотнение штока/подшипник скольжения: фторопласт Ф4К20 (PTFE+C, Teflon);
Уплотнение шара: фторопласт Ф4К20 (PTFE+C, Teflon) с дублирующим уплотнением из фторсилоксанового эластомера</t>
  </si>
  <si>
    <t xml:space="preserve"> ФУМ лента</t>
  </si>
  <si>
    <t>Лента ФУМ-1 0.1*10мм (~0.2кг) ТУ 6-05-1388-86</t>
  </si>
  <si>
    <t>Мешки для мусора</t>
  </si>
  <si>
    <t xml:space="preserve">Мешок для мусора 60л 60х70см черные 15шт/рл </t>
  </si>
  <si>
    <t>м</t>
  </si>
  <si>
    <t>упаковка</t>
  </si>
  <si>
    <t>рулон</t>
  </si>
  <si>
    <t>комплект</t>
  </si>
  <si>
    <t>в течении 5 рабочих дней с момента заключения договора.</t>
  </si>
  <si>
    <t>Картридж Canon 737 Black для i-SENSYS MF211/MF212w/MF216n/MF217w/MF226dn/MF229dw совм</t>
  </si>
  <si>
    <t>Картридж струйный HP CN053AE №932XL black OEM</t>
  </si>
  <si>
    <t>Картридж струйный HP CN054AE №933XL cyan OEM</t>
  </si>
  <si>
    <t>Картридж струйный HP CN055AE №933XL magenta ОЕМ</t>
  </si>
  <si>
    <t>Картридж струйный HP CN056AE №933XL yellow ОЕМ</t>
  </si>
  <si>
    <t xml:space="preserve">Картридж №933XL </t>
  </si>
  <si>
    <r>
      <t xml:space="preserve">Картридж                 </t>
    </r>
    <r>
      <rPr>
        <sz val="11"/>
        <color indexed="8"/>
        <rFont val="Times New Roman"/>
        <family val="1"/>
      </rPr>
      <t xml:space="preserve">HP CN056AE </t>
    </r>
  </si>
  <si>
    <t>44 Р</t>
  </si>
  <si>
    <t>45 Р</t>
  </si>
  <si>
    <t>открытый тендер</t>
  </si>
  <si>
    <t>41.00.40.10.12.00.00</t>
  </si>
  <si>
    <t>Работы строительные по возведению технического здания</t>
  </si>
  <si>
    <t xml:space="preserve">Полный цикл работ строительных по возведению технического здания. Работы проводятся на основании проектно-сметной документации и других требований, и норм строительства </t>
  </si>
  <si>
    <t>по объекту «Терминал прилета международного аэропорта города Усть-Каменогорск на 200 пассажиров в час» (согласно технической спецификации и ПСД)</t>
  </si>
  <si>
    <r>
      <t>7 месяцев (с момента получения разрешения на строительство</t>
    </r>
    <r>
      <rPr>
        <sz val="10"/>
        <color indexed="8"/>
        <rFont val="Times New Roman"/>
        <family val="1"/>
      </rPr>
      <t>)</t>
    </r>
  </si>
  <si>
    <t>39У</t>
  </si>
  <si>
    <t>44У</t>
  </si>
  <si>
    <t>61 У</t>
  </si>
  <si>
    <t>62 У</t>
  </si>
  <si>
    <t>71.20.19.15.00.00.00</t>
  </si>
  <si>
    <t>Услуги по техническому надзору</t>
  </si>
  <si>
    <t>согласно графику производства работ Подрядчика</t>
  </si>
  <si>
    <t>71.20.19.12.00.00.00</t>
  </si>
  <si>
    <t>Услуги по авторскому надзору</t>
  </si>
  <si>
    <t>ВКО,  г. Усть-Каменогорск, ул.Бажова,566</t>
  </si>
  <si>
    <t>по объекту «Терминал прилета международного аэропорта города Усть-Каменогорск на 200 пассажиров в час»(согласно технической спецификации и ПСД)</t>
  </si>
  <si>
    <t>в течение   10 рабочих дней, с момента заключения договора</t>
  </si>
  <si>
    <t>июль</t>
  </si>
  <si>
    <t>в течение  5 рабочих дней, с момента заключения договора</t>
  </si>
  <si>
    <t>Комплекс работ по проведению экспертизы</t>
  </si>
  <si>
    <t>Работы по проведению экспертизы</t>
  </si>
  <si>
    <t>99.10.10.20.10.00.00</t>
  </si>
  <si>
    <t>46Р</t>
  </si>
  <si>
    <t>по объекту «Строительство трех 9-ти этажных 72-х квартирных жилых домов (поз 2,3,4) в жилом районе Карагайлы в г. Семей, ВКО» (согласно технической спецификации Заказчика)</t>
  </si>
  <si>
    <t>ОИ</t>
  </si>
  <si>
    <t>47Р</t>
  </si>
  <si>
    <t>в течении 30 календарных дней с момента заключения договора</t>
  </si>
  <si>
    <t>Работы инженерные по проектированию зданий</t>
  </si>
  <si>
    <r>
      <t>Разработка проектно-сметной документации</t>
    </r>
    <r>
      <rPr>
        <sz val="11"/>
        <color indexed="8"/>
        <rFont val="Times New Roman"/>
        <family val="1"/>
      </rPr>
      <t xml:space="preserve"> по объекту</t>
    </r>
    <r>
      <rPr>
        <sz val="11"/>
        <color indexed="8"/>
        <rFont val="Times New Roman"/>
        <family val="1"/>
      </rPr>
      <t xml:space="preserve">       </t>
    </r>
    <r>
      <rPr>
        <sz val="11"/>
        <color indexed="8"/>
        <rFont val="Times New Roman"/>
        <family val="1"/>
      </rPr>
      <t xml:space="preserve">«Строительство трех 9-ти этажных 72-х квартирных жилых домов (поз 2,3,4) в жилом районе Карагайлы в г. Семей, ВКО» </t>
    </r>
    <r>
      <rPr>
        <sz val="11"/>
        <color indexed="8"/>
        <rFont val="Times New Roman"/>
        <family val="1"/>
      </rPr>
      <t>(согласно технической спецификации Заказчика)</t>
    </r>
  </si>
  <si>
    <t>Открытый тендер</t>
  </si>
  <si>
    <t>71.12.12.10.00.00.00</t>
  </si>
  <si>
    <t>Утвержден  Приказом Зам. председателя Правления АО "НК"СПК"Ертic"                                              № 97-п от 18 августа 2016 г</t>
  </si>
  <si>
    <r>
      <t xml:space="preserve">План закупок товаров, работ, услуг АО "НК"СПК"Ертic" </t>
    </r>
    <r>
      <rPr>
        <i/>
        <sz val="14"/>
        <color indexed="8"/>
        <rFont val="Times New Roman"/>
        <family val="1"/>
      </rPr>
      <t>( с изменениями от 18 августа 2016 г.)</t>
    </r>
  </si>
  <si>
    <t>1-1Р</t>
  </si>
  <si>
    <t>1-2Р</t>
  </si>
  <si>
    <t>1-3Р</t>
  </si>
  <si>
    <t>Содержание транспорта Т/О (ремонт и замена расходных материалов)Skoda Superb B6(SB62)</t>
  </si>
  <si>
    <t>Содержание транспорта Т/О (ремонт и замена расходных материалов)Shevrolet Captiva</t>
  </si>
  <si>
    <t xml:space="preserve">Содержание транспорта Т/О (ремонт и замена расходных материалов)Kia Cadenza </t>
  </si>
  <si>
    <t>Содержание транспорта Т/О (ремонт и замена расходных материалов)УАЗ</t>
  </si>
  <si>
    <t>197Т</t>
  </si>
  <si>
    <t>R16   7х17   5/112 ET43 DIA 57.1 - 4 шт.</t>
  </si>
  <si>
    <t>В течении 10 (Десять) рабочих дней с момента заключения договора</t>
  </si>
  <si>
    <t>63У</t>
  </si>
  <si>
    <t xml:space="preserve"> до 31.12.2016 г</t>
  </si>
  <si>
    <t>68.20.12.00.00.00.03</t>
  </si>
  <si>
    <t>Услуги по аренде гаража</t>
  </si>
  <si>
    <t xml:space="preserve">Аренда гаража зимнего  г. Усть-Каменогорск </t>
  </si>
  <si>
    <t>64У</t>
  </si>
  <si>
    <t>52.21.24.10.00.00.00</t>
  </si>
  <si>
    <t>Услуги стоянок для автотранспортных средств</t>
  </si>
  <si>
    <t xml:space="preserve">Услуги стоянок для автотранспортных средств  г. Усть-Каменогорск </t>
  </si>
  <si>
    <t>13-1У</t>
  </si>
  <si>
    <t>страхование автотранспорта УАЗ</t>
  </si>
  <si>
    <t>36-1У</t>
  </si>
  <si>
    <t>Подписка на бухгалтерский портал доступ к порталу учет KZ</t>
  </si>
  <si>
    <t>Услуги оценки рыночной стоимости  доли акций спк Ертіс в ТОО "Актюба" Ертіс"</t>
  </si>
  <si>
    <t>40-1Р</t>
  </si>
  <si>
    <t xml:space="preserve">Эксплуатация и обслуживание электроустановок административного здания с гаражами </t>
  </si>
  <si>
    <t xml:space="preserve">по адресу: ВКО, г. Усть-Каменогорск,  ул.Белинского,36 </t>
  </si>
  <si>
    <t xml:space="preserve">Аварийно- восстановительные работы ЛЭП-10 </t>
  </si>
  <si>
    <t>по адресу г.Семей, Индустриальная зона «Өндіріс», Западный промузел,                                  ул. Би-Боранбая,96</t>
  </si>
  <si>
    <t>г.Семей, Индустриальная зона «Өндіріс», Западный промузел,                                  ул. Би-Боранбая,96</t>
  </si>
  <si>
    <t>5 Р</t>
  </si>
  <si>
    <t>40-2Р</t>
  </si>
  <si>
    <t>40-3Р</t>
  </si>
  <si>
    <t>35.30.12.16.00.00.00</t>
  </si>
  <si>
    <t>Услуги по промывке и опрессовке системы отопления</t>
  </si>
  <si>
    <t>Опрессовка внутренней системы отпления гаражных боксов и админ. Здания</t>
  </si>
  <si>
    <t xml:space="preserve"> в  течении 10 календарных дней с моменты заявки заказчика</t>
  </si>
  <si>
    <t>65У</t>
  </si>
  <si>
    <t>52.10.19.20.25.00.00</t>
  </si>
  <si>
    <t>Услуги по хранению производственных материалов</t>
  </si>
  <si>
    <t>Услуги ответственного хранения индустриальной зоны развития бизнеса "Оркен-Каменный карьер"</t>
  </si>
  <si>
    <t>по адресу: ВКО, Глубоковский район</t>
  </si>
  <si>
    <t>ВКО,  р-н Глубоковский</t>
  </si>
  <si>
    <t>48Р</t>
  </si>
  <si>
    <t>41.00.40.20.10.00.00</t>
  </si>
  <si>
    <t>Работы строительные по ремонту административного здания</t>
  </si>
  <si>
    <t>Комплекс работ по ремонту административного здания офисного типа</t>
  </si>
  <si>
    <t>Текущий ремонт здания  по адресу: г.Усть-Каменогорск, ул. Белинского,36</t>
  </si>
  <si>
    <t>49Р</t>
  </si>
  <si>
    <t>Замена узла холодной воды</t>
  </si>
  <si>
    <t>По адресу : г.Усть-Каменогрск, ул.Белинского,36</t>
  </si>
  <si>
    <t>в течении 10 календарных дней с момента заключения договора</t>
  </si>
  <si>
    <t>66У</t>
  </si>
  <si>
    <t>Услуги по участию в обучающем семинаре- тренинге представителей Заказчика на тему «Разработка финансово-экономического обоснования «Развитие деятельности ТОО Международный аэропорт Семей»</t>
  </si>
  <si>
    <t>в течение -7 рабочих дней с момента заключения договора</t>
  </si>
  <si>
    <t>32-1Р</t>
  </si>
  <si>
    <t>32-2Р</t>
  </si>
  <si>
    <t>32-3Р</t>
  </si>
  <si>
    <t>Определение кадастровой (оценочной) стоимости земельного участка площадью 4,303 га расположенного</t>
  </si>
  <si>
    <t xml:space="preserve"> по адресу жилой район Карагайлы города Семей</t>
  </si>
  <si>
    <t>Предоставление общедоступных сведений государственного земельного кадастра на участки (киоски)</t>
  </si>
  <si>
    <t>Услуги по горизонтальной (исполнительной) съемки в планах масштаба 1:500 на многоквартирный жилой дом</t>
  </si>
  <si>
    <t xml:space="preserve"> по адресу: г.Семей, ул. 15 микрорайон,18/1 (ул. Тетаральная)</t>
  </si>
  <si>
    <t>37-2Р</t>
  </si>
  <si>
    <t>По адресу: ВКО, г.Семей, мкр.15-18/1</t>
  </si>
  <si>
    <t xml:space="preserve">Работы по проведению государственного технического обследования недвижимого имущества , расположенного </t>
  </si>
  <si>
    <t xml:space="preserve">Работы по проведению комплексной вневедомственной экспертизы </t>
  </si>
  <si>
    <t>По рабочему проекту "Строительство 10-ти многоэтажных жилых домов в районе Карагайлы г.Семей ВКО Корректировка сметной документации"</t>
  </si>
  <si>
    <t>43-1У</t>
  </si>
  <si>
    <t>Услуги по повышению квалификации сотрудников по теме "Разработка ФЭО и финансово-экномической модели инвестиционного проекта"</t>
  </si>
  <si>
    <t>43-2У</t>
  </si>
  <si>
    <t>Услуги по повышению квалификации сотрудников по теме "Аудит"</t>
  </si>
  <si>
    <t>198Т</t>
  </si>
  <si>
    <t>Юридическая литература</t>
  </si>
  <si>
    <t>17.23.13.35.00.00.00.28.1</t>
  </si>
  <si>
    <t>Маршрутизатор</t>
  </si>
  <si>
    <t>штука</t>
  </si>
  <si>
    <t>Водонагреватель</t>
  </si>
  <si>
    <t xml:space="preserve">Общие параметры:
Тип- водонагреватель
Вид-накопительный
Модель - ER 50 V
Цвет - белый, серый
Основные характеристики
Материал корпуса -  пластик
Объем бака - 50 л
Установка - вертикальная
Подводка - нижняя
Максимальная температура нагрева воды - 75 °С
Номинальная мощность - 2 кВт
Покрытие внутреннего бака - нержавеющая сталь
Габариты и вес:
Ширина - 436 мм
Высота - 887 мм
Глубина - 235 мм
</t>
  </si>
  <si>
    <t>27.51.25.01.03.00.00.10.1</t>
  </si>
  <si>
    <t>Электрический. Быстрого или продолжительного нагрева.</t>
  </si>
  <si>
    <t>199Т</t>
  </si>
  <si>
    <t>Холодильник</t>
  </si>
  <si>
    <t>27.51.11.01.01.01.02.40.1</t>
  </si>
  <si>
    <t>Отдельностоящй. Однокамерный. С морозильным отделом. Общий объем от 150 до 199 литров.</t>
  </si>
  <si>
    <t>Источник бесперебойного питания</t>
  </si>
  <si>
    <t>Источник бесперебойного питания для серверной станции</t>
  </si>
  <si>
    <t>New UPS 3000VA, 2700Вт синусоида AVR (161-276B), установка: 3 в 1 ,USB/RS-232</t>
  </si>
  <si>
    <t>27.90.11.10.22.10.10.10.1</t>
  </si>
  <si>
    <t>203Т</t>
  </si>
  <si>
    <t>204Т</t>
  </si>
  <si>
    <t>205Т</t>
  </si>
  <si>
    <t>Шкаф для одежды</t>
  </si>
  <si>
    <t>206Т</t>
  </si>
  <si>
    <t>207Т</t>
  </si>
  <si>
    <t>Программное обеспечение office Home and Business 2013 32/64 RU kazakhstan Only EM DVD No Skype</t>
  </si>
  <si>
    <t>Программное обеспечение Win Home Basic 7 SP 1 64-bit Russian CIS and Georgia 1 pk DSP OEL 611 DVD</t>
  </si>
  <si>
    <t>50Р</t>
  </si>
  <si>
    <t>33.19.10.42.00.00.00</t>
  </si>
  <si>
    <t>Ремонт системы видеонаблюдения</t>
  </si>
  <si>
    <t>Монтаж, демонтаж , настройка системы видеооборудования</t>
  </si>
  <si>
    <t>208Т</t>
  </si>
  <si>
    <t>209Т</t>
  </si>
  <si>
    <t xml:space="preserve">Мешок для мусора 30л 20х30см черные 15шт/рл </t>
  </si>
  <si>
    <t>210Т</t>
  </si>
  <si>
    <t>67У</t>
  </si>
  <si>
    <t>Вода "Нежная" 19,8л, бутыль п/эт 212 шт</t>
  </si>
  <si>
    <t>200Т</t>
  </si>
  <si>
    <t>201Т</t>
  </si>
  <si>
    <t>Моноблок</t>
  </si>
  <si>
    <t xml:space="preserve">Моноблок 300-23ISU 23 FND IPS Core i5-6200U DC 2.3 GHz 4 gb 1 tb intel HD Graphics 520 DVD-RW DOS Mouse Black                            </t>
  </si>
  <si>
    <t>202Т</t>
  </si>
  <si>
    <t>Скобы №10 никелированные 1000 шт. в упаковке; ГОСТ 24140-80</t>
  </si>
  <si>
    <t>Скобы №24/6 никелированные 1000 штук в упаковке; ГОСТ 24140-80</t>
  </si>
  <si>
    <t>Зажимы для бумаг. Размер 25 мм; Зажимы цветные металлические, прочные</t>
  </si>
  <si>
    <t>Зажимы для бумаг. Размер 32 мм; Зажимы цветные металлические, прочные</t>
  </si>
  <si>
    <t>Зажимы для бумаг. Размер 41 мм; Зажимы цветные металлические, прочные</t>
  </si>
  <si>
    <t>90х509051 синяя; подушка   для печатей, штампов; в металлическом корпусе</t>
  </si>
  <si>
    <t>Приспособление для стирания написанного (мягкий); Ластик из натурального, эластичного каучука, для удаления записей карандашом. Размер не менее 37мм*23мм*8мм. Выдерживает перекручивание на 180 градусов</t>
  </si>
  <si>
    <t>Формат А6, датированный, спираль; Ежедневник полудатированный 2015 год, обложка из винилискожи высокого качества с тиснением, бумага белизной не менее 98%, размеры 145*210мм. Обширные справочные материалы не менее 7 листов, в конце площадь для заметок и записной книжки 15 листов.</t>
  </si>
  <si>
    <t>Аэрозольный освежитель воздуха с цветочным ароматом, 300мл,</t>
  </si>
  <si>
    <t>декабрь</t>
  </si>
  <si>
    <t xml:space="preserve">по объекту       «Реконструкция аэропортового комплекса города Усть-Каменогорск» </t>
  </si>
  <si>
    <t>Системный блок</t>
  </si>
  <si>
    <t>Обивка - гобелен, подлокотники – пластик, крестовина – пластик, цвет- черный</t>
  </si>
  <si>
    <t>Папка пластиковая- регистратор, А4, 50 мм; Папка-регистратор. Ширина корешка 50 мм, металлические накладки на нижней части, изнутри проклеены мелованной бумагой. На торце припаян полиэтиленовый кармашек для маркировки.</t>
  </si>
  <si>
    <t>в течении 45 календарных дней с момента заключения договора</t>
  </si>
  <si>
    <t>Размер: 235/60 R18 103V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Зимняя шина, шипованная.</t>
  </si>
  <si>
    <t>Размер: 225/55 R17 101W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шина, шипованная.</t>
  </si>
  <si>
    <t>Размер: 215/60 R16 99 H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</si>
  <si>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 225/55 R17 101V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</si>
  <si>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на КАМАЗ Шина резиновая пневматическая новая для грузовых автомобилей. Конструкция шины: радиальная. Комплектность: бескамерная шина. Номинальный диаметр обода: 23. Летняя шина.</t>
  </si>
  <si>
    <t xml:space="preserve">страхование автотранспорта </t>
  </si>
  <si>
    <t xml:space="preserve">Аренда гаража  г. Усть-Каменогорск </t>
  </si>
  <si>
    <t>в течении 5 календарных дней, с момента подачи заявки Заказчиком</t>
  </si>
  <si>
    <t>5Р</t>
  </si>
  <si>
    <t>Текущий ремонт здания  по адресу: г.Усть-Каменогорск, ул. Белинского,36 согласно технической спецификации Заказчика</t>
  </si>
  <si>
    <t>Вывод холодной воды из гаража</t>
  </si>
  <si>
    <t>81.29.13.10.00.00.00</t>
  </si>
  <si>
    <t>Услуги по дератизации</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</si>
  <si>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</si>
  <si>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81.29.11.10.00.00.00</t>
  </si>
  <si>
    <t>Услуги по дезинсекции</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</si>
  <si>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</si>
  <si>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 xml:space="preserve">Установка прибора учета тепловой энергии </t>
  </si>
  <si>
    <t>Текущий ремонт трубопроводов</t>
  </si>
  <si>
    <t>Замена узла холодной воды по адресу : г.Усть-Каменогрск, ул.Белинского,36</t>
  </si>
  <si>
    <t>Работы по устранению течей на технологических узлах, емкостях, задвижках, воздухопроводах; ремонт или замена неисправных клапанов, камеры гидроаккумулятора, промывка огневых предохранителей, очистка отстойника разделительной емкости от механических примесей</t>
  </si>
  <si>
    <t>81.29.12.10.00.00.00</t>
  </si>
  <si>
    <t>Услуги по уборке и удалению снега</t>
  </si>
  <si>
    <t>Уборка  снега и льда</t>
  </si>
  <si>
    <t xml:space="preserve">По адресу : г.Усть-Каменогрск, ул.Белинского,36 </t>
  </si>
  <si>
    <t>Клавиатура</t>
  </si>
  <si>
    <t>Манипулятор "мышь"</t>
  </si>
  <si>
    <t>Аппарат телефонный</t>
  </si>
  <si>
    <t>Стационарный. Кнопочный. С АОН. С автоответчиком. Со спикерфоном.</t>
  </si>
  <si>
    <t>в течении 10 рабочих дней, с момент заключния договора</t>
  </si>
  <si>
    <t>Лазерный картридж СЕ283/737А (МАК)</t>
  </si>
  <si>
    <t>Лазерный картридж СВ436А (МАК)</t>
  </si>
  <si>
    <t>Лазерный картридж Q2612А (МАК)</t>
  </si>
  <si>
    <t>Лазерный картридж СЕ285А (МАК)</t>
  </si>
  <si>
    <t>Жесткий диск</t>
  </si>
  <si>
    <t>Лазерный картридж СЕ278/728А (МАК)</t>
  </si>
  <si>
    <t>в комплекте 50 шт., в упаковке</t>
  </si>
  <si>
    <t>Лицензионное программное обеспечение Microsort Windows 7 professional DVD OEI CIS</t>
  </si>
  <si>
    <t>Microsort Office Home Business 2013 DVD</t>
  </si>
  <si>
    <t>Kaspersky Anti-Virus 2Dt продление карточки на 1 год.</t>
  </si>
  <si>
    <t>Системный блок в сборе: S1151 Core i3-6100 3.7 Ghz/плата ASUS H110M-K, оперативная память DDR IV 4Gb,2133Mnz /жесткий диск 500Gb,7200prm/DVD+RW liteOn/AeroCool VX-400.</t>
  </si>
  <si>
    <t>Монитор 19,5" TFT AOC E2070SWN, 1600x900, 200cd, 5 ms, Black</t>
  </si>
  <si>
    <t>HP T4KO3ES ElteOne 800 AiO23"IPS WLED FHD 2Mpx WebCam Core i5-6500 3/2 GHz 4096MB 500 GB DVD+/-RW CardReader WLAN Wireless Keyboards&amp;Mouse Win 7 professional</t>
  </si>
  <si>
    <t>HP CZ181A LaserJet Pro M127fn, A4, 600dpi, 20 ppm, 128Mb, USB/LAN</t>
  </si>
  <si>
    <t>SlimStar 130, USB, Black, KAZ, 31300714105</t>
  </si>
  <si>
    <t xml:space="preserve">DLM-375OUB, Оптическая, 800dpi, USB, длина кабеля 1.6 метра, размер:109.6*60.5*37.5 мм., черный </t>
  </si>
  <si>
    <t>Flash Drive 16 Gb Team Group USB 3.0</t>
  </si>
  <si>
    <t>1 TB, 2,5", USB 3.0</t>
  </si>
  <si>
    <t>Цветной TFT дисплей, АОН, Caller ID (журнал на 50 вызовов), отдельное от базы зарядное устройство, телефонный справочник (50 записей), повторный/однокнопочный набор номера, полифонические мелодии звонка (32 тона), копирование записей телефонного справочника,  возможность приема/отправки SMS сообщений, возможность подключения дополнительных трубок, до 12 часов в режиме разговора, до 250 часов в режиме ожидания.</t>
  </si>
  <si>
    <t>Цвет - черный, 5 розеток, шнур - 3 метра.</t>
  </si>
  <si>
    <t>Ремонт оргтехники</t>
  </si>
  <si>
    <t>95.22.10.14.00.00.00</t>
  </si>
  <si>
    <t>Ремонт и обслуживание кондиционеров бытовых</t>
  </si>
  <si>
    <t>Ремонт и техническое обслуживание кондиционеров бытовых</t>
  </si>
  <si>
    <t xml:space="preserve">Ремонт, монтаж- демонтаж кондиционеров в кол- ве 15 шт.:                    Техническое обслуживание сплит кондиционеров (чистка внутреннего и внешнего блока, чистка дренажной системы. Дозаправка фреоном до 500 гр. </t>
  </si>
  <si>
    <t>Комплексная диагностика устройства с описанием его технического состояния</t>
  </si>
  <si>
    <t>11.07.11.00.00.00.06.20.4</t>
  </si>
  <si>
    <t>Вода  (кроме вод минеральных)</t>
  </si>
  <si>
    <t>Питьевая природная негазированная. Прозрачная. Без посторонних привкусов и запахов. V выше 5 литров.</t>
  </si>
  <si>
    <t>Бутылка</t>
  </si>
  <si>
    <t xml:space="preserve">Вода "Нежная" 19,8л, бутыль п/эт </t>
  </si>
  <si>
    <t>Полотенце бумажное; ГОСТ Р 52354-2005 СТ РК ИСО 9001-2001 белая двухслойная в рулона по 150+/- 1 м. ширина 90 мм. В упаковке - 2 шт.</t>
  </si>
  <si>
    <t>14.12.30.00.00.80.16.10.1</t>
  </si>
  <si>
    <t>Перчатки технические</t>
  </si>
  <si>
    <t>резиновые, тип 1,  ГОСТ 20010-93</t>
  </si>
  <si>
    <t>Мыло туалетное, жидкое</t>
  </si>
  <si>
    <t xml:space="preserve">Чистящий порошок с хлоринолом с дезинфиц средством, для чистки раковин, унитазов, кафеля, очищает трудно выводимые пятна, убивает микробы, мягкая упаковка </t>
  </si>
  <si>
    <t>20.41.32.00.00.00.20.10.1</t>
  </si>
  <si>
    <t>Средство для мытья стекол</t>
  </si>
  <si>
    <t>предназначен для мытья всех типов стеклянных и зеркальных поверхностей</t>
  </si>
  <si>
    <t>Ершик для унитаза</t>
  </si>
  <si>
    <t>32.91.11.00.00.00.15.61.1</t>
  </si>
  <si>
    <t>Ерш</t>
  </si>
  <si>
    <t>унитазный</t>
  </si>
  <si>
    <t>Содержание транспорта Т/О (ремонт и замена расходных материалов)  Shevrolet Captiva</t>
  </si>
  <si>
    <t>Содержание транспорта Т/О (ремонт и замена расходных материалов) Skoda Superb B6(SB62)</t>
  </si>
  <si>
    <t xml:space="preserve">Содержание транспорта Т/О (ремонт и замена расходных материалов) Kia Cadenza </t>
  </si>
  <si>
    <t>32.91.11.00.00.00.14.10.1</t>
  </si>
  <si>
    <t>Швабра</t>
  </si>
  <si>
    <t>Механическая без двигателя для уборки полов</t>
  </si>
  <si>
    <t>32.91.11.00.00.00.15.10.1</t>
  </si>
  <si>
    <t>Щетка хозяйственная</t>
  </si>
  <si>
    <t>Метлы и щетки для уборки, чистки прочие</t>
  </si>
  <si>
    <t>25.72.11.00.00.10.12.10.1</t>
  </si>
  <si>
    <t>Замок</t>
  </si>
  <si>
    <t>Замок навесной</t>
  </si>
  <si>
    <t>27.32.13.00.01.02.40.10.3</t>
  </si>
  <si>
    <t>27.32.13.00.01.03.05.15.1</t>
  </si>
  <si>
    <t>27.40.12.00.00.10.10.25.1</t>
  </si>
  <si>
    <t>Лампа накаливания</t>
  </si>
  <si>
    <t>ГОСТ 2239-70, тип ламп (биспиральная криптоновая) БК215-225-60-1, мощность 60 Вт</t>
  </si>
  <si>
    <t xml:space="preserve">Тип - выключатель открытой проводки, материал изделия – светоизносостойкий ABS-пластик, пластика белого цвета, тип версии - в сборе, есть индексация, количество клавиш – 2 шт., цвет – белый. Способ монтажа – открытый. </t>
  </si>
  <si>
    <t>Кабель для интернета</t>
  </si>
  <si>
    <t>Кабель для телефонной линии</t>
  </si>
  <si>
    <t>Коннектор для телефонной и сетевой линии</t>
  </si>
  <si>
    <t xml:space="preserve">Линейные светодиодные лампы  </t>
  </si>
  <si>
    <t xml:space="preserve">Напряжение- В 220, мощность- Вт 18, наполнение-колба покрыта люминофором, наполнена парами ртути, цоколь -
G13, длина - 604 мм, световой поток - 1080 Лм, тип колбы - цилиндрическая, диаметр - 26 мм, цветовая температура - 6500 К. </t>
  </si>
  <si>
    <t>Шуруповерт</t>
  </si>
  <si>
    <t>27.40.21.00.00.10.10.11.1</t>
  </si>
  <si>
    <t>ГОСТ 8607-82, светильники потолочные</t>
  </si>
  <si>
    <t>25.94.13.00.00.10.35.10.1</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</si>
  <si>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</si>
  <si>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Скобы №24/10  никелированные 1000 штук в упаковке;  до 120 лист, ГОСТ 24140-80</t>
  </si>
  <si>
    <t>почтовый, А4</t>
  </si>
  <si>
    <t xml:space="preserve">Из белой бумаги (блок из бумаг для заметок), </t>
  </si>
  <si>
    <t>80*80 белая в пластмасовой приставке</t>
  </si>
  <si>
    <t>Бумага для заметок с липучкой</t>
  </si>
  <si>
    <t>Журнал ленованый</t>
  </si>
  <si>
    <t>45.20.21.000.001.00.0999.000000000000</t>
  </si>
  <si>
    <t>33.13.11.100.012.00.0999.000000000000</t>
  </si>
  <si>
    <t>Работы по установке (монтажу) оборудования/приборов учета тепловой энергии</t>
  </si>
  <si>
    <t>33.12.19.100.006.00.0999.000000000000</t>
  </si>
  <si>
    <t>Папка-уголок</t>
  </si>
  <si>
    <t>Зажим маленький</t>
  </si>
  <si>
    <t>Зажим средний</t>
  </si>
  <si>
    <t>Зажим большой</t>
  </si>
  <si>
    <t>Папка пластиковая 100 вкладышей</t>
  </si>
  <si>
    <t>22.29.25.00.00.00.17.10.1</t>
  </si>
  <si>
    <t>Корзина для бумаг</t>
  </si>
  <si>
    <t>Корзина для бумаг, объем 10 л</t>
  </si>
  <si>
    <t>широкий, свыше 1 см</t>
  </si>
  <si>
    <t>общая, 96 листов, А4</t>
  </si>
  <si>
    <t>25.71.11.00.00.10.21.10.1</t>
  </si>
  <si>
    <t>Нож</t>
  </si>
  <si>
    <t>канцелярский нож предназначенный для разрезания бумаги</t>
  </si>
  <si>
    <t>Бумага для заметок с подставкой</t>
  </si>
  <si>
    <t>Тумба мобильная</t>
  </si>
  <si>
    <t>65.20.13.00.00.00.01</t>
  </si>
  <si>
    <t>Услуги по перестрахованию страхования медицинского</t>
  </si>
  <si>
    <t>Добровольное медицинское страхование 44 чел</t>
  </si>
  <si>
    <t>62.09.20.20.60.60.00</t>
  </si>
  <si>
    <t>Услуги по интегрированию систем</t>
  </si>
  <si>
    <t xml:space="preserve">Услуги по разработке комплекса технологий, основанных на некой базовой технологии, созданию информационной основы с комплексным согласованием всех данных для оптимального использования нескольких сторонних систем </t>
  </si>
  <si>
    <t>Электронный документооборот</t>
  </si>
  <si>
    <t>ИЗ "Өндіріс",  ИЗ по ул Машиностроиетелей</t>
  </si>
  <si>
    <t>ИЗ "Өндіріс",  ИЗ по ул Машиностроиетелей, ИЗ "Оркен КШТ"</t>
  </si>
  <si>
    <t>77.39.14.11.00.00.00</t>
  </si>
  <si>
    <t>Услуги по аренде и обслуживанию кабельной канализации</t>
  </si>
  <si>
    <t>Краткосрочная, среднесрочная или долгосрочная аренда и обслуживанию кабельной канализации</t>
  </si>
  <si>
    <t>Аренда телефонной канализации  ИЗ "Өндіріс"</t>
  </si>
  <si>
    <t>Текущий ремонт ИЗ "Өндіріс"  по адресу: г.Семей (канализация, водопровод, отопление, электроснабжение)</t>
  </si>
  <si>
    <t xml:space="preserve"> до 31.12.2017 г</t>
  </si>
  <si>
    <t>г. Усть-Каменогорск,ул. Машиностроителей</t>
  </si>
  <si>
    <t>91.01.12.10.00.00.00</t>
  </si>
  <si>
    <t>Услуги по формированию архивных дел</t>
  </si>
  <si>
    <t>Изготовление, разработка стенда с кармашками для буклетов, в кол-ве 5 шт.</t>
  </si>
  <si>
    <t>Абонентская плата; междугородняя связь;    Кабельное телевидение(ID TV)</t>
  </si>
  <si>
    <t>Услуги Интернет (ID Net SmaiL)</t>
  </si>
  <si>
    <t>в течении  5-ти  календарных дней, с момента заключения договора.</t>
  </si>
  <si>
    <t>страхование владельцев автотранспорта</t>
  </si>
  <si>
    <t xml:space="preserve">Информационно-правовое обеспечение "Закон"и абонентское обслуживание  базы данных «Закон» на 2017 г.  </t>
  </si>
  <si>
    <t>в течение года 31.12.2017 г</t>
  </si>
  <si>
    <t>информационное сопровождение 1С; Лицензия на сервер (программная защита 1С)</t>
  </si>
  <si>
    <t>Литер</t>
  </si>
  <si>
    <t>Айқын</t>
  </si>
  <si>
    <t>Туркестан</t>
  </si>
  <si>
    <t>по адресу: г.Семей. ул.Мелькомбината, 1В</t>
  </si>
  <si>
    <t>по адресу: г.Семей.  (в кол-ве  3 домов)</t>
  </si>
  <si>
    <t>Комплекс работ по проведению экспертизы предпроектной документации</t>
  </si>
  <si>
    <t xml:space="preserve">План закупок товаров, работ, услуг АО "НК"СПК"Ертic" </t>
  </si>
  <si>
    <t>до 31.12.2017 г.</t>
  </si>
  <si>
    <t>Услуги информационного учетного центра</t>
  </si>
  <si>
    <t>27.12.22.11.13.12.11.20.1</t>
  </si>
  <si>
    <t>Выключатель автоматический</t>
  </si>
  <si>
    <t>22.21.29.00.00.51.10.10.1</t>
  </si>
  <si>
    <t>Коннектор</t>
  </si>
  <si>
    <t>22.23.14.00.00.82.10.10.1</t>
  </si>
  <si>
    <t>Кабель-канал</t>
  </si>
  <si>
    <t>33.12.19.100.006.00.</t>
  </si>
  <si>
    <t>60У</t>
  </si>
  <si>
    <t>61У</t>
  </si>
  <si>
    <t>62У</t>
  </si>
  <si>
    <t>68У</t>
  </si>
  <si>
    <t>26.40.52.00.00.00.11.30.1</t>
  </si>
  <si>
    <t>Детектор</t>
  </si>
  <si>
    <t xml:space="preserve">Детектор Газоанализатор – детектор взрывчатых и наркотических веществ;
Основные характеристики:
- Нерадиоактивный источник; ионизации (электромагнитное излучение);
- Запатентованный бесконтактный вихревой коллектор отбора проб;
- Непрерывная калибровка в автоматическом режиме;
- Быстрая калибровка и сверка;
- Одновременное выявление частиц и паров взрывчатых веществ;
- Распознавание опасных и маркирующих веществ.
Технические характеристики:
Длительность анализа - от 5 до 30 сек;
  Время очистки - 15 сек (типично), не требует вмешательства оператора;
 Метод отбора проб - бесконтактный отбор паров отбор частиц вещества с поверхности;
 Питание - переменный ток: 100-240VAC, 47-63Hz Постоянный ток: 12-15VDC;
Элементы питания - литиево-ионный аккумулятор (2 шт), до 4 ч работы каждая;
Время готовности - &lt;15 мин типично;
Диапазон рабочих температур -            от-10 до 55°С;
  Рабочая высота (макс) - 4572 м.;
 Допустимая влажность - не более 95% без конденсации;
 Сигнальное оповещение - световая индикация и настраиваемый звуковой сигнал;
 Считывание данных - встроенный ЖК монитор возможность дополнительного подключения внешнего дисплея и клавиатуры;
 Калибровка - последовательная калибровка в автоматическом режиме;
Габариты (длина х ширина х высота) - 493 мм х 127 мм х 188 мм;
  Вес - 5,4 кг с литиево-ионным аккумулятором.
Комплект поставки включает:
1) Принтер – 1 шт.;
- Подключение к источнику переменного тока;
- Аккумулятор, литиево-ионный,          2 шт. в комплекте;
- Зарядное устройство для аккумулятора (Li-ion), включая модуль управления; кабель на 36" (0,9м), блок питания, шнур для подключения);
- Руководство пользователя (CD);
- USB Rash Drive;
- Заплечная переносная лямка;
- Коллектор пробных образцов на 100 шт;
- База калибровочных образцов (длительный срок хранения);
- Сиккатив - осушитель (молекулярно-ситевой адсорбент, 226г).
 2) Дополнительные опции:
 - Автомобильный сетевой адаптер;
 - Автомобильный сетевой адаптер, зарядное устройство для аккумулятора;
 - Руководство пользователя (в печатном виде);
 - Наушники;
 - Аккумулятор (литиево-ионный) -  1 шт.;
 - Калибровочный образец вещества (долгого хранения);
 - Заборник проб на 100 шт;
 - Сиккатив ― осушитель (молекулярно-ситевой адсорбент, 226г);
 - Сиккатив ― осушитель (молекулярно-ситевой адсорбент, 1 кг);    
</t>
  </si>
  <si>
    <t>ВКО, г. Семей, Аэропорт</t>
  </si>
  <si>
    <t>в течении 30-ти календарных дней с момента заключения договора</t>
  </si>
  <si>
    <t>26.60.11.11.11.20.00.02.1</t>
  </si>
  <si>
    <t>Рентгенотелевизионный комплекс</t>
  </si>
  <si>
    <t>стационарный, состав - рентгеновский генератор непрерывного излучения, приемник излучения и система отображения информации</t>
  </si>
  <si>
    <t xml:space="preserve">Рентгенотелевизионный интроскоп для багажа и груза Основные параметры: 
Размер туннеля -  620 (Ш) x 420 (В) [мм];
Макс. габариты объекта -  615 (Ш) x 410 (В) [мм];
Скорость конвейера при 50 Гц - около 0,2 м/c;
Разрешающая способность (по проволоке): 
Стандарт-38 AWG (0,1 мм), типично - 39 AWG (0,09 мм);
Проникающая способность излучения:
Стандарт -  27 мм по стали          -типично: 30 мм;
Рентгеновская доза при досмотре (типично) - 
Стандарт: 0,7 µSv (0,07 mrem) • в режиме HI-MAT: 1,4 µSv (0,14 mrem);
Безопасность для фотопленок -гарантирована для чувствительности до ISO 1600 (33 DIN);
Цикл работы -100%, не требует разогрева и перерывов;
Анодное напряжение - 140 кВ ср
Режимы изображения - черно-белый / цветной;
Видеопамять -  1280 x 1024 / 24 бит;
Функции обработки изображения -  VARI-МАT, О2, OS, HIGH электронное ZOOM: увеличение 2-x, 3-x, 4-x,16-ти кратное;
Монитор - 17-цветной монитор, эмиссия соответствует стандарту MPR II и TCO 99, другие мониторы - по согласованию;
Характеристики компьютера:
Тип процессора: Inlel Pentium 
ОЗУ: 64 Мб минимум 
Видео память: 16Mb минимум 
Жесткий диск: 40 Гб минимум 
CD-ROM: Есть 
Гибкий диск: Есть 
Доступ к параллельному порту и разъему клавиатуры осуществляется через внешнюю панель доступа, закрываемую на ключ.
Дополнительные характеристики:                                      индикация даты/времени, счетчик багажа, личный код пользователя, акустическая маркировка багажа, индикация рабочего режима, функция возврата к предыдущим изображениям, обзорное ZOOM изображение, произвольно программируемые функциональные клавиши;
Опции  - HI-MATPlus -классификация материалов,               X-ACT, HI-TIP, HI-SPOT, SEN, XPlore, IMS (система запоминания изображений);
Радиационная безопасность  - Соответствует всем действующим радиационным и медицинским нормам для устройств с радиационным излучением;
CE-соответствие - Соответствует требованиям 98/37/EWG, 72/23/EWG, 89/336 EWG;
Источник питания -                       стандарт: 230В AC +10% / -15 % • 50 Гц;
Класс защиты клавиатуры  -               IP 22;
Механическая конструкция -                  Стальной каркас со стальными панелями, смонтированный на роликах. Наличие лотков прием/выход и боковых стенок;
Срок эксплуатации, не менее - 8 лет;
  Гарантия качества – 12
месяцев со дня ввода в эксплуатацию;
Типовой комплект поставки:
- Турникет – 1 шт.;
- Блок электронного управления БЭУ – 1 шт;
  - Пульт дистанционного управления ПДУ – 1 шт;   
     Монтаж и установка производиться поставщиком оборудования в течении 2 календарных дней с момента поставки, за собственный счет
</t>
  </si>
  <si>
    <t>Турникет</t>
  </si>
  <si>
    <t>автоматический, с дистанционным управлением</t>
  </si>
  <si>
    <t>27.90.70.00.00.20.10.20.1</t>
  </si>
  <si>
    <t xml:space="preserve">Электромеханический напольный турникет
Основные параметры: 
Ширина перекрываемого прохода - минимальная – 780 мм;
Высота перекрываемого прохода – 990 - 995 мм;
Габаритные размеры турникета (ширина×длина×высота): 
без штанг - 180×404×995 мм; 
со штангами - 745 x 780 x 995 мм;
Напряжение питания/потребляемый ток - 12 В/1,5 А;
Рабочий температурный диапазон - от +1 °C до +40 °C;
Стыковка со СКУД -                              Любые типы СКУД;
Пропускная способность в режиме однократного прохода - 30-50 чел./мин.;
Дополнительные
характеристики:
- Турникет напольный;              
- Стойка с декоративной съемной панелью, за которой возможно размещение дополнительного оборудования;                         
- Кожух и основание овальной формы.                           
- Турникет может работать как от пульта, так и от системы контроля доступа, при этом система контроля доступа может быть поставлена с турникетом как опция
- Корпус турникета может быть изготовлен как из стали, так и из нержавеющей стали, преграждающие штанги - из нержавеющей стали;
Срок эксплуатации, не менее - 8 лет;
  Гарантия качества – 12
месяцев со дня ввода в эксплуатацию;
 Типовой комплект поставки:
- Турникет – 1 шт.;
- Блок электронного управления БЭУ – 1 шт;
 Пульт дистанционного управления ПДУ – 1 шт;
Монтаж и установка производиться поставщиком оборудования в течении 2 календарных дней с момента поставки, за собственный счет
</t>
  </si>
  <si>
    <t>26.51.41.00.00.00.10.04.1</t>
  </si>
  <si>
    <t>Металлоискатель</t>
  </si>
  <si>
    <t>Металлоискатель арочный (рамочный)</t>
  </si>
  <si>
    <t xml:space="preserve">Металлоискатель арочный (многозонный)                                                        
Основные параметры: 
- проем арки не менее 2 метров в высоту и 0,76 метров в ширину;
- наработка на отказ - не менее 6000 часов;
- время регламентных работ - менее 5 % от времени эксплуатации;
Дополнительные характеристики:
- Стационарный металлоискатель;
- Возможность регулировки чувствительности аппарата;
-Устройство можно запитать от любой бытовой сети;
- Круглосуточная работа;
-Звуковые и световые сигналы;
- Возможность настройки детектора на различные типы металлов;
- Гарантийный срок эксплуатации - не менее 1 года с момента ввода в эксплуатацию, 
- Срок эксплуатации, не менее -  6 лет,
- Гарантийный срок хранения 
- не менее 1 года с момента выпуска изделия;   
Типовой комплект поставки:
- Турникет – 1 шт.;
- Блок электронного управления БЭУ – 1 шт;
 Пульт дистанционного управления ПДУ – 1 шт;      
  Монтаж и установка производиться поставщиком оборудования в течении 2 календарных дней с момента поставки, за собственный счет                              
</t>
  </si>
  <si>
    <t>Объект областной коммунальной собственности – Административное здание с прилегающим земельным участком, хозяйственными постройками и гаражами, расположенный по адресу ВКО, г. Усть-Каменогорск, Белинского 36.  Характеристика и состав объекта:
• Административное здание с прилегающим земельным участком, хозяйственными постройками и гаражами;
• Количество пост/часов на 2017 г. – 8052;</t>
  </si>
  <si>
    <t xml:space="preserve">Объект областной коммунальной собственности - «Индустриальная зона развития бизнеса, по ул. Машиностроителей» расположенный по адресу г. Усть-Каменогорск, ул. Машиностроителей
Характеристика и состав объекта:
1) Промышленная площадка с общей площадью 26,6 Га:
2) Количество пост/часов на 2017 г – 8052;
3) Железнодорожный тупик протяжённостью 140 метров;
4) Опоры ЛЭП и силовой распределительный пункт, мощностью 2 МВт;
5) Подъездные и внутриобъектные автомобильные дороги;
6) Насосная подстанция;
7) Повысительная тепловая станция;
8) Оградительное сооружение;
9) Инженерные сети; </t>
  </si>
  <si>
    <t>Объект областной коммунальной собственности – Административное здание с прилегающим земельным участком, хозяйственными постройками и гаражами, расположенный по адресу ВКО, г. Усть-Каменогорск, Белинского 36.  Характеристика и состав объекта:
• Административное здание с прилегающим земельным участком, хозяйственными постройками и гаражами;
• Количество пост/часов на 2017 г. – 279 п/ч;</t>
  </si>
  <si>
    <t xml:space="preserve"> г. Усть-Каменогорск, Левый берег, Самарское шоссе</t>
  </si>
  <si>
    <t>г. Семей, Западный промузел, ул. Би Боранбая,96</t>
  </si>
  <si>
    <t>Объект областной коммунальной собственности - «Өндiрic» расположенный по адресу г. Семей, Западный промузел, ул. Би Боранбая,96, 8052 пост/час
Характеристика и состав объекта:
1) Промышленная площадка с общей площадью 26,6 Га:
2) Количество пост/часов на 2017 г – 8052;
3) Железнодорожный тупик протяжённостью 140 метров;
4) Опоры ЛЭП и силовой распределительный пункт, мощностью 2 МВт;
5) Подъездные и внутриобъектные автомобильные дороги;
6) Насосная подстанция;
7) Повысительная тепловая станция;
8) Оградительное сооружение;
9) Инженерные сети; 8052 пост/час</t>
  </si>
  <si>
    <t>Индустриальная зона развития бизнеса "Өркен-КШТ" расположеная по адресу ВКО, г. Усть-Каменогорск, Левый берег, Самарское шоссе Пост №1,2 - стационарно-передвижной,2 охранник,  Круглосуточно 24 часа;                                                                             
Индустриальная зона, расположенный по адресу г. Усть-Каменогорск, ул. Машиностроителей - 1464 п/час</t>
  </si>
  <si>
    <t>Индустриальная зона развития бизнеса "Өркен-КШТ" расположеная по адресу ВКО, г. Усть-Каменогорск, Левый берег, Самарское шоссе Пост №1,2 - стационарно-передвижной,2 охранник,  Круглосуточно 24 часа;                                                                             
Индустриальная зона, расположенный по адресу г. Усть-Каменогорск, ул. Машиностроителей - 1519 п/час</t>
  </si>
  <si>
    <t>Объект областной коммунальной собственности – Административное здание с прилегающим земельным участком, хозяйственными постройками и гаражами, расположенный по адресу ВКО, г. Усть-Каменогорск, Белинского 36.  Характеристика и состав объекта:
• Административное здание с прилегающим земельным участком, хозяйственными постройками и гаражами;
• Количество пост/часов на 2017 г. – 732;</t>
  </si>
  <si>
    <t>69У</t>
  </si>
  <si>
    <t>70У</t>
  </si>
  <si>
    <t>71У</t>
  </si>
  <si>
    <t>72У</t>
  </si>
  <si>
    <t>в течение года 31.12.2017 г. по заявке заказчика</t>
  </si>
  <si>
    <t>металлический корпус  23/15, 15 мм,  до 120 листов. Степлер усиленный с поворотной платформой с контейнером для загрузки не менее 120 скоб, присутствие механизма отодвигания прижимной каретки при загрузке</t>
  </si>
  <si>
    <t>по оценке недвижимого имущества</t>
  </si>
  <si>
    <t>в течении 15 рабочих дней с момента заключения договора.</t>
  </si>
  <si>
    <t xml:space="preserve">Объект областной коммунальной собственности - «Индустриальная зона развития бизнеса "Өркен-КШТ" расположенный по адресу: ВКО, г. Усть-Каменогорск, Левый берег, Самарское шоссе;
Характеристика и состав объекта:
1) Промышленная площадка с общей площадью 33,5 Га;
2) Количество пост/часов на 2017 г – 8052;
3) Силовой распределительный пункт, мощностью 0,7 МВт;
4) Ограждение;
5) Нулевой уровень административного здания.
</t>
  </si>
  <si>
    <t>в течении 5 календарных дней, с  момента заключения договора</t>
  </si>
  <si>
    <t>Директор ДЭ Таныраева А.А.</t>
  </si>
  <si>
    <t>Изготовление банера 3*6, монтаж-демонтаж, дизайн, широкоформатная печать, в кол-ве 10 шт</t>
  </si>
  <si>
    <t>Изготовление рекламных буклетов, формат А4, дизайн, глянцевая, плотность 130 гр.  в кол-ве 1000 шт.</t>
  </si>
  <si>
    <t>Изготовление презентационных альбомов, формат А4, с пружиной, в кол-ве 100 шт.</t>
  </si>
  <si>
    <t>Изготовление открыток на мелованной бумаге, с   оформлением в корпоративном стиле, формат А4, в кол-ве 250 шт.</t>
  </si>
  <si>
    <t>Изготовление ролапа (стенда) размер 170*90 см, с разработкой дизайна в кол-ве 5 шт.</t>
  </si>
  <si>
    <t>Изготовление визиток двухсторонних, в кол-ве 1500 шт.</t>
  </si>
  <si>
    <t>Содержание транспорта Т/О (ремонт и замена расходных материалов)УАЗ Хантер</t>
  </si>
  <si>
    <t>Содержание транспорта: Kia Cadenza  Т/О (ремонт и замена расходных материалов)</t>
  </si>
  <si>
    <t>Содержание транспорта: УАЗ Хантер (ремонт и замена расходных материалов)</t>
  </si>
  <si>
    <t xml:space="preserve">Летние шины на Skoda Super B6 регистрационный номер 015АА16;
Посадочный диаметр: R16;
Ширина профиля: 215;
Высота профиля 55 %;
Каркас радиальный; 
Характеристики: 215/55R16 МР 10 93V.
</t>
  </si>
  <si>
    <t>Программно-техническое обслуживание компьютера, ноутбука</t>
  </si>
  <si>
    <t>Компонентный ремонт компьютера (без учета стоимости используемых расходных материалов и запасных частей)</t>
  </si>
  <si>
    <t>Техническое обслуживание принтеров и МФУ формата А4</t>
  </si>
  <si>
    <t>95.11.10.10.00.00.00</t>
  </si>
  <si>
    <t>Ремонт и обслуживание стационарных компьютеров</t>
  </si>
  <si>
    <t>Ремонт и техническое обслуживание стационарных компьютеров</t>
  </si>
  <si>
    <t>Ремонт и техническое обслуживание копировальной техники (диагностика, чистка, смазка, ремонт), включая замену комплектующих частей</t>
  </si>
  <si>
    <t>Компонентный ремонт принтера формата А4 (без учета стоимости расходных материалов и запасных частей)</t>
  </si>
  <si>
    <t>95.11.10.15.00.00.00</t>
  </si>
  <si>
    <t>Ремонт и обслуживание принтеров</t>
  </si>
  <si>
    <t>Ремонт и техническое обслуживание принтеров (диагностика, чистка, замена лент, смазка и др.)</t>
  </si>
  <si>
    <r>
      <t xml:space="preserve">Заправка тонером печатающей техники с картриджем формата А4 (2612А 728А, 436А, 285А) с учетом стоимости </t>
    </r>
    <r>
      <rPr>
        <sz val="11"/>
        <color indexed="8"/>
        <rFont val="Times New Roman"/>
        <family val="1"/>
      </rPr>
      <t>расходных материалов</t>
    </r>
  </si>
  <si>
    <t>Замена картриджа CF210A (black), CF211A (Cyan), CF212A (Yellow), CF213A (Magenta), для принтера HP Laserjet Pro 200 Color</t>
  </si>
  <si>
    <t>Заправка тонером картриджа CF210A (black), CF211A (Cyan), CF212A (Yellow), CF213A (Magenta), для принтера HP Laserjet Pro 200 Color</t>
  </si>
  <si>
    <t>Ремонт картриджей (2612А, 435А, 278А, 283А) с заменого фоторецептора с учетом стоимости расходных материалов</t>
  </si>
  <si>
    <t>Замена термопленки монохромного лазерного принтера формата А4</t>
  </si>
  <si>
    <t>Заправка тонером печатающей техники с картриджем формата А4 (2612,728А,436А,285А) с учетом стоиомсти расходных материалов</t>
  </si>
  <si>
    <t>95.11.10.70.00.00.00</t>
  </si>
  <si>
    <t>Ремонт и техническое обслуживание офисной техники</t>
  </si>
  <si>
    <t>Техническое обслуживание и ремонт офисной техники, включая замену комплектующих частей</t>
  </si>
  <si>
    <t>26.20.40.00.00.00.30.10.1</t>
  </si>
  <si>
    <t>системный блок состоящий из корпуса, процессора, материнской платы, оперативной памяти, жёсткого диска, видеокарты, звуковой карты, сетевой карты, блока питания, разъемов, оптического привода</t>
  </si>
  <si>
    <t>26.40.34.00.00.12.19.10.1</t>
  </si>
  <si>
    <t>Монитор жидкокристаллический</t>
  </si>
  <si>
    <t>диагональ 40 дюймов, разрешение 1920*1080</t>
  </si>
  <si>
    <t>26.20.11.00.00.01.11.05.1</t>
  </si>
  <si>
    <t>портативный персональный компьютер</t>
  </si>
  <si>
    <t>HP Y18EA ProBook 450 G4 i5-7200U 15.6 8GB/1T DVDRW Camera Win10 Pro</t>
  </si>
  <si>
    <t>Asus X541UA, Core i3-6006U-2.0/500GB/4GB/15.6”, Black</t>
  </si>
  <si>
    <t>Сумка для ноутбука Ebox, ENL22015R, up to 15.6”</t>
  </si>
  <si>
    <t>28.23.26.10.10.10.10.02.1</t>
  </si>
  <si>
    <t>Чехол</t>
  </si>
  <si>
    <t>для валиков офсетной машины</t>
  </si>
  <si>
    <t>Сумка для ноутбука Ebox, ENL5815R, up to 15.6</t>
  </si>
  <si>
    <t>26.20.18.00.03.11.11.10.1</t>
  </si>
  <si>
    <t xml:space="preserve">Факс. Сочетает в себе функции групповой рассылки факсов, имеет встроенную память, таймер на отправку сообщений, функцию быстрого набора, позволяет сканировать и распечатывать документы. Отличительный признак - наличие телефонной трубки как у обычного факсимильного аппарата. </t>
  </si>
  <si>
    <t>26.20.15.00.00.01.11.10.1</t>
  </si>
  <si>
    <t>Алфавитно-цифровая, стандартная клавиатура, содержит 101-102 клавиши.</t>
  </si>
  <si>
    <t>26.20.16.06.12.13.11.10.1</t>
  </si>
  <si>
    <t>Лазерная, тип подключения - проводной, интерфейс подключения - USB</t>
  </si>
  <si>
    <t>26.20.21.01.17.11.11.07.1</t>
  </si>
  <si>
    <t>Флеш-накопитель</t>
  </si>
  <si>
    <t>USB-флеш-накопитель, Интерфейс - USB 2.0, емкость - 16 Гб</t>
  </si>
  <si>
    <t>26.20.21.01.12.13.12.26.1</t>
  </si>
  <si>
    <t>Размер 2,5; интерфейс SAS 6 Гбит/с, объем буфера - 16 Мб, количество оборотов шпинделя -10000 об/м, емкость - 146 Гб</t>
  </si>
  <si>
    <t>26.30.21.00.01.21.12.20.1</t>
  </si>
  <si>
    <t>Радиотелефон. Дальность - 10-30 м (для использования в пределах помещений). Количество трубок - 1. С автоответчиком. Со спикерфоном.</t>
  </si>
  <si>
    <t>26.30.21.00.01.12.22.10.1</t>
  </si>
  <si>
    <t>Стационарный. Кнопочный. С АОН. С автоответчиком. Без спикерфона.</t>
  </si>
  <si>
    <t xml:space="preserve">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 </t>
  </si>
  <si>
    <t>26.20.16.11.13.11.11.10.1</t>
  </si>
  <si>
    <t>Тонерный. Черный.</t>
  </si>
  <si>
    <t>26.80.12.00.00.21.11.40.1</t>
  </si>
  <si>
    <t>Диск DVD-R</t>
  </si>
  <si>
    <t>Емкость - 4,7 Гб, записываемый (однократно), в упаковке 50 штук</t>
  </si>
  <si>
    <t>26.80.12.00.00.01.12.40.1</t>
  </si>
  <si>
    <t>Диск CD-R Printable</t>
  </si>
  <si>
    <t>Емкость - 700 мб, записываемый (однократно), с возможностью печати на поверхности, в упаковке 50 штук</t>
  </si>
  <si>
    <t xml:space="preserve"> в комплекте 50 шт., в упаковке</t>
  </si>
  <si>
    <t>Лазерный картридж СЕ 217А (МАК)</t>
  </si>
  <si>
    <t>26.20.17.00.01.12.16.11.1</t>
  </si>
  <si>
    <t xml:space="preserve">Основной элемент дисплея -жидкие кристаллы, диагональ - 20'', разрешение - 1600x900 </t>
  </si>
  <si>
    <t>26.20.13.00.00.02.11.20.1</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</si>
  <si>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</si>
  <si>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в течении 20 рабочих дней, с момента подписания договора</t>
  </si>
  <si>
    <t>Кресло кожанное с подлокотниками, материал гобелен, снабжено пневматическим механизмом подъёма сидения, с откидной спинкой, основание и подлокотники изготовленные из полипропилена.</t>
  </si>
  <si>
    <t>Кресло руководителя. Регулировка высоты, механизм качания с возможностью фиксации кресла в рабочем положении, материал – кожа, цвет-черный, 66-53-114</t>
  </si>
  <si>
    <t>Стол руководителя. Модель на ЛДСП-опоре, подвесная тумба, выдвижные ящики, передняя панель, материал – меламин, цвет-орех миланский тёмный, 160-90-75</t>
  </si>
  <si>
    <t>31.01.12.00.00.02.01.15.1</t>
  </si>
  <si>
    <t>ЛДСП. Две тумбы подвесные. Габариты (ширина/длина) от 651/1301мм до 700/1500мм. Толщина столешницы 15-30мм, ПВХ 2-4мм.</t>
  </si>
  <si>
    <t>31.01.12.00.00.02.01.21.1</t>
  </si>
  <si>
    <t>Стол приставной. ДСП. Прямоугольный. Габариты (ширина/длина) до 600/850мм. Толщина столешницы 15-30мм, ПВХ 2-4мм.</t>
  </si>
  <si>
    <t>Тумба мобильная. Габаритные размеры 430х400х500, изготовлен из ЛДСП 16 мм, фасады и столешницы из МДФ, торцы оклеены кромкой ПВХ 2 мм, ручки металлические, верхний ящик оснащен замком.</t>
  </si>
  <si>
    <t>31.01.12.00.00.02.01.24.1</t>
  </si>
  <si>
    <t>Стол приставной. ДСП. Прямоугольный. Габариты (ширина/длина) от 600/850мм до 600/1100мм. Толщина столешницы 15-30мм, ПВХ 2-4мм.</t>
  </si>
  <si>
    <t>ГОСТ 14757-81, тип 2-с консольными опорами, расстояние между стоиками стеллажа 750, 900, 950, 1300, 1350, 1800 мм| ширина стеллажа 450, 750, 960, 1350 мм</t>
  </si>
  <si>
    <t>Мебельный гарнитур</t>
  </si>
  <si>
    <t>В комлекте: стол ДСП, шкаф гордеробный ДСП, тумба на роликах ДСП, гобеленовое кресло роликовое с пластиковым каркасом.</t>
  </si>
  <si>
    <t>Столы, тумбы, шкафы</t>
  </si>
  <si>
    <t>Стеллаж металлический архивный</t>
  </si>
  <si>
    <t xml:space="preserve">Стеллаж металлический архивный.  Стеллаж архивный (6 полок) высота -2,35 м., ширина – 1 м., глубина полок – 300 см. </t>
  </si>
  <si>
    <t>Кресло для руководителя</t>
  </si>
  <si>
    <t xml:space="preserve">Шкаф архивный металлический. СВ-22, размеры:1900х1000х500;  кол-во полок: 4 шт.;           кол-во дверей: 2 шт.;            вместимость, кол-во папок: не менее 60 шт.;                тип покрытия:  порошковый ;                    цвет: серый, полуматовый. </t>
  </si>
  <si>
    <t xml:space="preserve">Информационно-правовое обеспечение "BestProfi"и абонентское обслуживание  базы данных «BestProfi» на 2017 г.  </t>
  </si>
  <si>
    <t>Размер: 225/75 R16 99 Н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шина, шипованная.</t>
  </si>
  <si>
    <t>Автошина Размер: 215/55 R16 97T XL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шина, шипованная.</t>
  </si>
  <si>
    <t>Автошина Размер: 235/60 R18 103H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Летняя шина.</t>
  </si>
  <si>
    <t>Автошина на КАМАЗ Шина резиновая пневматическая новая для грузовых автомобилей. Конструкция шины: радиальная. Комплектность: бескамерная шина. Номинальный диаметр обода: 23. Летняя шина.</t>
  </si>
  <si>
    <t xml:space="preserve">R16 6,5 J*16H2 5*139,7 </t>
  </si>
  <si>
    <t>Услуги по аренде гаражного помещения</t>
  </si>
  <si>
    <t xml:space="preserve">Аренда гаражного помещения для хранения грузового автотранспорта:
 - Грузовой автомобиль Donfyn   регистрационный номер № F375 VP;
 - Полуприцеп  рефрижератор Chyn Li-Vey регистрационный номер №4486 FE.
</t>
  </si>
  <si>
    <t>Изготовление и монтаж входных дверей в существующие проемы</t>
  </si>
  <si>
    <t>в течении 20 календарных дней с момента заключения договора</t>
  </si>
  <si>
    <t>Услуги по техническому обслуживанию электроснабжения административного здания</t>
  </si>
  <si>
    <t>по адресу:                                 г. Усть-Каменогорск, ул.Белинского,36.</t>
  </si>
  <si>
    <t>Услуги по техническому обслуживанию системы учета тепловой энергии административного здания</t>
  </si>
  <si>
    <t>Услуги по повышению квалификации</t>
  </si>
  <si>
    <t>услуги по обучению и повышению квалификации специалистов сметного дела на 2017 г.</t>
  </si>
  <si>
    <t xml:space="preserve">обучающий семинар – тренинг на тему: «Разработка финансовой модели проекта» </t>
  </si>
  <si>
    <t>Услуги по проведению семинара по теме: «Руководитель службы безопасности (1 модуль)»</t>
  </si>
  <si>
    <t>Услуги по проведению семинара по теме: «Практические методы защиты информации на предприятии»</t>
  </si>
  <si>
    <t xml:space="preserve">Услуги по организации и проведению семинара на тему: 
«Практическое применение трудового законодательства, имидж кадровой службы и вопросы организации кадровой работы»
</t>
  </si>
  <si>
    <t xml:space="preserve"> Разработка корпоративного сайта для АО «НК «СПК «Ертіс» и размещению на сервере</t>
  </si>
  <si>
    <t xml:space="preserve">Создание веб-сайта на CMS Drupal 7;
Разработка дизайна веб-сайта;
Аналитическая работа, составление ТЗ;
Разработка ПО;
Разработка и интеграция дизайна для всех страниц веб-сайта;
Модуль слайдера;
Модуль меню;
Модуль новости;
Отладка;
Тестирование;
Количество страниц сайта 65-70 страниц;
Мобильная версия сайта;
Внутренняя seo оптимизация сайта (для продвижения сайта в поисковых системах);
Базовая техническая поддержка сайта сроком на 12 месяцев;
Размещение веб-сайта на сервере Заказчика;
Языковая версия сайта (казахский, английский).
</t>
  </si>
  <si>
    <t>Услуги по продлению регистрации домена spkertis.kz и хостинга</t>
  </si>
  <si>
    <t xml:space="preserve">Продление хостинга по тарифу Бизнес, План D (v-18762) на 1 год.;                 Продление регистрации домена spkertis.kz, на 1 год до 24 марта 2018 года </t>
  </si>
  <si>
    <t>Предоставление услуг хостинга</t>
  </si>
  <si>
    <t>Услуги по оценке права недропользования по контракту на разведку золота на участке Елемес в Восточно-Казахстанской области Республики Казахстан</t>
  </si>
  <si>
    <t>Оценка бизнеса/доли в размере 100% от уставного капитала ТОО «Птицефабрика Семей»</t>
  </si>
  <si>
    <t>Услуги по оценке рыночной стоимости оборудования по переработке шкур</t>
  </si>
  <si>
    <t xml:space="preserve">Услуги по оценке рыночной стоимости оборудования по переработке шкур, принадлежащего ТОО «СЗЦ «Семей»:
машина мездрильная ММГ-1500М – 1 ед., машина рубильная МР-1200 – 1 ед.; машина чесальная ЧМ4-120 IM – 1 ед.; машина стиральная СМ-1200-М – 2 ед.; центрифуга (масса загрузки 50 кг) – 1 ед.; машина разбивочная АМ-104 – 1 ед.; баркас красильный (300 л) АМ-223 – 2 ед.; барабан откатный (2,2 м) АМ-118 – 1 ед.; станок шлифовочный 1 барабанный АМ-113 – 1 ед.; машина гладильная ГМ-35 – 2 ед., находящиеся по адресу: ВКО, г. Семей, район Птицефабрики, 1.
</t>
  </si>
  <si>
    <r>
      <t xml:space="preserve">Услуги </t>
    </r>
    <r>
      <rPr>
        <sz val="11"/>
        <color indexed="8"/>
        <rFont val="Times New Roman"/>
        <family val="1"/>
      </rPr>
      <t>по оценке рыночной стоимости доли в уставном капитале ТОО «ВКИЦ «Жардем»</t>
    </r>
  </si>
  <si>
    <t>Оценка бизнеса/доли в размере 100% от уставного капитала ТОО «ВКИЦ «Жардем»</t>
  </si>
  <si>
    <t>Услуги по оценке рыночной стоимости 2-х комнатной квартиры</t>
  </si>
  <si>
    <t>расположенной по адресу:            РК, ВКО,                                           г. Усть-Каменогорск, пр. им. Каныша Сатпаева 5-50,51</t>
  </si>
  <si>
    <t>Услуги по оценке недвижимого имущества</t>
  </si>
  <si>
    <t>Услуги по оценке недвижимого имущества:
1) Заимка инв №2051 состоящая из жилого дома (Литер 1), общей площадью 35,0 кв.м. с прилегающим земельным участком, общей площадью 2,0 га, кадастровый номер №05-071-041-164, с хозяйственно-бытовыми постройками: сенями площадью 11,8 кв.м., навесом (Г1) площадью 14,0 кв.м., баней (Г2) площадью 13,5 кв.м., складом (Г) площадью 11,2 кв.м., дровником (Г4) площадью 7,8 кв.м., кошарой (А2) площадью 357,4 кв.м, кошарой (А3) площадью 357,4 кв.м, находящееся по адресу: ВКО, Катон-Карагайский район, с.о. Улкен Нарынский, село Жулдыз.
2) Склад – общая площадь 636,7 кв.м с прилегающим земельным участком, принадлежавшем на праве временного возмездного землепользования (аренды) сроком на 49 лет, общей площадью 0,21 га, кадастровый номер №05-071-045-481,</t>
  </si>
  <si>
    <t>Оценка бизнеса/доли в размере 100% от уставного капитала ТОО «Сервисно-заготовительный - Семей»</t>
  </si>
  <si>
    <r>
      <t xml:space="preserve">Услуги </t>
    </r>
    <r>
      <rPr>
        <sz val="11"/>
        <color indexed="8"/>
        <rFont val="Times New Roman"/>
        <family val="1"/>
      </rPr>
      <t>по</t>
    </r>
    <r>
      <rPr>
        <sz val="11"/>
        <color indexed="8"/>
        <rFont val="Times New Roman"/>
        <family val="1"/>
      </rPr>
      <t xml:space="preserve"> оценке рыночной стоимости пяти земельных участков, принадлежащих КХ «Муздыбай -1»</t>
    </r>
  </si>
  <si>
    <t xml:space="preserve">Земельные участки, расположенные по адресам:
1) ВКО, г. Семей, Приречный сельский округ, с. Муздыбай, к/х «Муздыбай-1»,2 пл. 70,4 га;
2) ВКО, г. Семей, Приречный сельский округ, с. Муздыбай, к/х «Муздыбай-1»,3, пл. 31,8 га;
3) ВКО, г. Семей, Приречный сельский округ, с. Муздыбай, к/х «Муздыбай-1»,4, пл. 7,1 га; 
4) ВКО, г. Семей, Приречный сельский округ, с. Муздыбай, к/х «Муздыбай-1»,5, пл. 71,5 га;
5) ВКО, г. Семей, Приречный сельский округ, с. Муздыбай, к/х «Муздыбай-1»,176, пл. 574 га.
</t>
  </si>
  <si>
    <r>
      <t xml:space="preserve">Услуги </t>
    </r>
    <r>
      <rPr>
        <sz val="11"/>
        <color indexed="8"/>
        <rFont val="Times New Roman"/>
        <family val="1"/>
      </rPr>
      <t>по</t>
    </r>
    <r>
      <rPr>
        <sz val="11"/>
        <color indexed="8"/>
        <rFont val="Times New Roman"/>
        <family val="1"/>
      </rPr>
      <t xml:space="preserve"> оценке спецтехники и оборудования, в количестве 18 единиц</t>
    </r>
  </si>
  <si>
    <t xml:space="preserve">Перечень спецтехники и оборудования подлежащих оценке:
1) Автомашина КАМАЗ 45143-012113 год выпуска 2008 г. – 1 шт;
2) Автомобиль КАМАЗ 45143-01213 год выпуска 2008 г. – 1 шт;          
3) Автомобиль КАМАЗ 53215-1031-13 год выпуска 2008 г. – 1 шт;         
4) Автомобиль УАЗ 390945-310 9 год выпуска 2009 г. – 1 шт;          
5) Зерноуборочный комбайн Нива –Эффект год выпуска 2009 г. – 2 шт;
6) Почвообрабатывающая посевная машина Обь 4-зт год выпуска 2010 г.– 2 шт;
7) Прицеп Нефаз 8560-062-02 год выпуска 2008 г. - 1 шт;
8) Прицеп термофургон   год выпуска 1990 г. - 1 шт;
9) Трактор ВТЗ-30 –СП год выпуска 2010 г. - 1 шт;
10) Трактор МТЗ Беларус -1221.2 год выпуска 2009 г. - 2 шт;
11) Трактор МТЗ Беларус -82.1 год выпуска 2010 г. - 3 шт;
12) Мобильный убойный цех – 1 к-т, том числе:  
- грузовой автомобиль Донфын/Donfyn год выпуска 2010 г. - 1 шт;
- полуприцеп рефрижератор марки Чын Ли-Вей - 1 шт; 
- оборудование для мобильной модульной скотобойни на базе авто -1 шт;
13) Холодильная установка марки BRITZER год выпуска 2010 г. - 1 к-т.
</t>
  </si>
  <si>
    <t>расположенной по адресу: РК, ВКО,                                    г. Усть-Каменогорск,    ул. Касыма Кайсенова, д. 30-54</t>
  </si>
  <si>
    <t xml:space="preserve">Услуги по аудиту  финансовых показателей и экономического анализа в части деятельности ТОО «Мелисса»  по производству плит OSB за период февраль 2016 г. – февраль 2017 г                          </t>
  </si>
  <si>
    <t xml:space="preserve">Аудит результатов деятельности ТОО Мелисса по производству древесностружчатых плит за период февраль 2016 г – февраль 2017 г. (доходов от реализации продукции, себестоимости, активов);
- консультации по ведению бухгалтерского учета, и рекомендации по оптимизации операций, внесение корректировок при необходимости;
- обзор и анализ налоговых отчетов за отчетный период,
- анализ последующих событий после отчётной даты.
</t>
  </si>
  <si>
    <r>
      <t>Услуги по аудиту</t>
    </r>
    <r>
      <rPr>
        <sz val="11"/>
        <color indexed="8"/>
        <rFont val="Times New Roman"/>
        <family val="1"/>
      </rPr>
      <t xml:space="preserve"> отдельной финансовой отчетности за 2016 год и консолидированной финансовой отчетности за 2016 год АО «НК «СПК «Ертіс»</t>
    </r>
  </si>
  <si>
    <t xml:space="preserve">Аудит отдельной и консолидированной финансовой отчетности АО «НК «СПК «Ертic» за 2016 г., с предоставлением отчетов;   
Аудит финансовой отчетности не аудированных дочерних организаций Заказчика (имеет 6 дочерних и более 39 совместных и зависимых предприятий) по состоянию на отчетную дату;   Консультации по ведению бухгалтерского учета, и рекомендации по оптимизации операций;Обзор и анализ налоговых отчетов за отчетный период, включая декларацию по КПН, рекомендации по внесению корректировок.                                                   
</t>
  </si>
  <si>
    <t xml:space="preserve">Работы по ремонту инженерно-коммуникационной инфраструктуры и систем электроснабжения зоны развития бизнеса по адресу: г. Усть-Каменогорск,                ул. Машиностроителей </t>
  </si>
  <si>
    <t>Работы строительные специализированные, не включенные в другие группировки</t>
  </si>
  <si>
    <t>43.99.90</t>
  </si>
  <si>
    <t xml:space="preserve">1) Поставка оборудования повысительной насосной станции, тепловой насосной станции, трансформаторной подстанции.
2) Монтаж оборудования насосных станций и трансформаторной подстанции; 
 3)  Пусконаладочные работы системы водоснабжения, электроснабжения, канализации. 
 (согласно технической спецификации Заказчика)
</t>
  </si>
  <si>
    <t>ВКО, г. Усть-Каменогорск, ул. Машиностроителей</t>
  </si>
  <si>
    <t>В течении 40 календарных дней с момента заключения договора</t>
  </si>
  <si>
    <t xml:space="preserve">Работы по монтажу и установке электрического, трансформаторного оборудования </t>
  </si>
  <si>
    <t xml:space="preserve">По адресу: Индустриальная зона развития бизнеса "Өркен-КШТ", ВКО, г. Усть-Каменогорск, Левый берег, Самарское шоссе 
Электрическое трансформаторное оборудование:
1) Комплект измерительных трансформаторов тока для панелей ЩО-70;
2) Шина медная ШМТ М1 6х60;
3) Шина медная М1 4х40 1,42;
4) Шина медная ШМТ М1 4х20.
</t>
  </si>
  <si>
    <t>В течении 30 календарных дней с момента заключения договора</t>
  </si>
  <si>
    <t>ВКО, г. Усть-Каменогорск, Левый берег, Самарское шоссе</t>
  </si>
  <si>
    <t>по адресу: ИЗ "Оркен-КШТ" г.Семей, Западный промузел,                                  ул. Би-Боранбая,96.</t>
  </si>
  <si>
    <t>Услуги по техническому обслуживанию электроснабжения индустриальной зоны</t>
  </si>
  <si>
    <t>по адресу:   г. Усть-Каменогорск,  ул. Машиностроителей</t>
  </si>
  <si>
    <t xml:space="preserve"> г. Усть-Каменогорск,  ул. Машиностроителей</t>
  </si>
  <si>
    <t>Текущий ремонт линии электропередач ЛЭП-10 кВ Л-926</t>
  </si>
  <si>
    <t>по адресу: Индустриальная зона  «Өндіріс» ВКО, г.Семей, ул. Би - Боранбая</t>
  </si>
  <si>
    <t>Услуги по транспортировке полуприцепа-рефрижератора</t>
  </si>
  <si>
    <t>Услуги по перевозке</t>
  </si>
  <si>
    <t>Услуги по транспортировке транспорта</t>
  </si>
  <si>
    <t>Комплект измерительных трансформаторов тока для панелей ЩО-70</t>
  </si>
  <si>
    <t xml:space="preserve">Для ошиновки на ток 1000 А 8 панелей ЩО-70:
1) Автоматические выключатели: ВА57-630 ЗР 630А-3шт.; ВА57-400 ЗР 400А-4шт.; ВА57Ф35-250А-1 шт.;
ВА57-225 ЗР 160А-2 шт.;
ВА55-100 ЗР 100А-2 шт.;
ВА55-63 ЗР 63А-2 шт.;
WCM1-63L ЗР 50А-2 шт.;
2) Разъединители: HD11B-1000/38 - 4шт.; HD11B-600/38 - 4шт.; HD11B-400/38 - 4шт.;
3) Трансформаторы тока:
Т-0,66 100/5-4 шт.; Т-0,66 200/5-4 шт.; Т-0,66 600/5-12 шт.; Т-0,66 800/5-6 шт.;
4) Электрический счетчик АРТ – 03 – 5 шт.;
5) Контакторы CJX2-F 265F FC 220V -2 шт.;
6) Предохранители ППН-35-20-00 УХЛЗ 250А-3шт.; Г 00 ППН-33-20-00 УХЛЗ 100А-12шт
</t>
  </si>
  <si>
    <t>Шина медная ШМТ М1 6х60</t>
  </si>
  <si>
    <t>Комплект на 8 панелей              ЩО-70.</t>
  </si>
  <si>
    <t>Шина медная М1 4х40 1,42</t>
  </si>
  <si>
    <t>Для ошиновки на ток 1000 А шинного моста</t>
  </si>
  <si>
    <t>Шина медная ШМТ М1 4х20</t>
  </si>
  <si>
    <t xml:space="preserve">Для ошиновки на ток 1000 А силового трасформатора </t>
  </si>
  <si>
    <t>ВКО, г.Усть-Каменогорск, ул.Машиностроителей</t>
  </si>
  <si>
    <t>в течении 10-ти календарных дней с момента заключения договора</t>
  </si>
  <si>
    <t>Услуги по аренде складского помещения</t>
  </si>
  <si>
    <t>Складское помещение площадью 707,4 м2, г.Семей район Птицефабрики кадастровый №05:252:070:942:1</t>
  </si>
  <si>
    <t>ВКО,  г.Семей район Птицефабрики</t>
  </si>
  <si>
    <t>Услуги по техническому обслуживанию мини-АТС</t>
  </si>
  <si>
    <t xml:space="preserve">Техническое обслуживание включает в себя:
1) Программирование мини-АТС;
2) Настройка абонентского телефонного оборудования;
3) Кроссировочные работы;
4) Подключение телефонных линий;
5) Выявление и устранение неисправности мини-АТС, абонентского телефонного оборудования;
6) Предоставление интересов Заказчика в отношениях с операторами связи по техническим вопросам;
7) Ведение документации по кроссу и по внутренней телефонной сети предприятия;
8) Выполнение текущих работ по модернизации телефонной сети предприятия:
- Замена кроссового оборудования;
- замена телефонных розеток, соединительных шнуров;
9) Консультации по техническим вопросам средств связи.
</t>
  </si>
  <si>
    <t>Монтаж и установка серверной станции и мини-АТС, сети</t>
  </si>
  <si>
    <t>по адресу г.Усть-Каменогорск. Ул. Белинского,36</t>
  </si>
  <si>
    <t>Изготовление открыток на бумаге Серебро, с   оформлением в корпоративном стиле, формат А4 + конверт (печать логотипа), в кол-ве 200 шт.</t>
  </si>
  <si>
    <t>Изготовление рекламных буклетов, формат А4, дизайн, глянцевая, плотность 130 гр.  в кол-ве 500 шт.</t>
  </si>
  <si>
    <t>Изготовление банера 3*6, монтаж-демонтаж, дизайн, широкоформатная печать, в кол-ве 3 шт</t>
  </si>
  <si>
    <t>Изготовление бумажных сумок с логотипом, в кол-ве 100 шт.</t>
  </si>
  <si>
    <t>Гражданский кодекс РК</t>
  </si>
  <si>
    <t>Гражданско-процессуальный кодекс РК</t>
  </si>
  <si>
    <t>Уголовный кодекс РК</t>
  </si>
  <si>
    <t>Уголовно-процессуальный кодекс РК</t>
  </si>
  <si>
    <t xml:space="preserve">Тематика: Право, юриспруденция;
Язык издания: Русский;
Вид переплета: Мягкий;
Тип поверхности бумаги: Матовая;
Год издания: 2017 г.
</t>
  </si>
  <si>
    <t>Спецлитература</t>
  </si>
  <si>
    <t>в ассортименте</t>
  </si>
  <si>
    <t>Замок накладной сувальдный с вертушкой. Предназначен для установки на деревянные двери. Засов прямоугольного сечения 12х32 мм, с максимальным вылетом 26 мм. Удаление ключевого отверстия - 55 мм. Количество полуоборотов ключа - 2. Габариты замка - 98х78х21 мм. Комплектация - 5 ключей, торцевая планка. Замок имеет защиту от отмычек, от высверливания и от вскрытия методом проворота. Закрывание и открывание изнутри производится вертушкой, снаружи ключом. Комплектный ключ с двумя бородками.</t>
  </si>
  <si>
    <t>Тип навесного замка:                С длинной дужкой</t>
  </si>
  <si>
    <t>Материал корпуса: Сталь</t>
  </si>
  <si>
    <t xml:space="preserve">Зажим ремонтный РАС,Зажим сетевого кабеля </t>
  </si>
  <si>
    <t>Кабель для интернетакабель витая пара 4*2 медные жилы UTR cat.5e</t>
  </si>
  <si>
    <t>накладной, потолочный, электрический размер 60х60 см2, 4х18 Вт</t>
  </si>
  <si>
    <t>Лампы люминисентные</t>
  </si>
  <si>
    <t>Розетка штепсельная двухклавишная наружной установки</t>
  </si>
  <si>
    <t>Розетка штепсельная двухклавишная внутренней установки</t>
  </si>
  <si>
    <t>Двухклавишный выключатель для внутренней установки, белый</t>
  </si>
  <si>
    <t>Одноклавишный выключатель  для внутренней установки, белый</t>
  </si>
  <si>
    <t>Одноклавишный выключатель для наружной установки, белый</t>
  </si>
  <si>
    <t>Двухклавишный выключатель для наружной установки, белый</t>
  </si>
  <si>
    <t>Кабель ВВГ</t>
  </si>
  <si>
    <t>2х1,5</t>
  </si>
  <si>
    <t>Кабель КГ</t>
  </si>
  <si>
    <t>Вилка с ручкой</t>
  </si>
  <si>
    <t>Вилка Евро с ручкой, с заземлением, цвет белый</t>
  </si>
  <si>
    <t xml:space="preserve">Вилка </t>
  </si>
  <si>
    <t>Вилка Евро, с заземлением, цвет белый</t>
  </si>
  <si>
    <t>А19, 100 Вт, Е27</t>
  </si>
  <si>
    <t>С35, 59 Вт, Е27</t>
  </si>
  <si>
    <t>Хомут нейлоновый</t>
  </si>
  <si>
    <t>размер 8 х 20 см, 1 упаковка - 100 шт.</t>
  </si>
  <si>
    <t>Гофра с протяжкой</t>
  </si>
  <si>
    <t>диаметр -20 мм.,  серая, длина -100 м.</t>
  </si>
  <si>
    <t>Светильник уличный</t>
  </si>
  <si>
    <t xml:space="preserve">РКУ 06-250-002 
</t>
  </si>
  <si>
    <t>ДРЛ 250 Вт</t>
  </si>
  <si>
    <t>Изолента</t>
  </si>
  <si>
    <t>ХВ 300 гр.</t>
  </si>
  <si>
    <t>8,4 М, цвет синий</t>
  </si>
  <si>
    <t>8,4 М, цвет белый</t>
  </si>
  <si>
    <t>8,4 М, цвет черный</t>
  </si>
  <si>
    <t>Клемник</t>
  </si>
  <si>
    <t xml:space="preserve">Распределительная коробка </t>
  </si>
  <si>
    <t>Провод АППВ 2х2,5</t>
  </si>
  <si>
    <t>Сверло по металлу</t>
  </si>
  <si>
    <t>ЗВИ 1,  ракзмер 1,5-4 мм. 25 А</t>
  </si>
  <si>
    <t>для наружной установки, 85х40 см.</t>
  </si>
  <si>
    <t>2х2,5 белый</t>
  </si>
  <si>
    <t>d 3</t>
  </si>
  <si>
    <t>Сверло по бетону</t>
  </si>
  <si>
    <t>Пассатижи</t>
  </si>
  <si>
    <t>d 5</t>
  </si>
  <si>
    <t>d 6</t>
  </si>
  <si>
    <t xml:space="preserve">160 мм, с изол. ручками 1000 В </t>
  </si>
  <si>
    <t>Набор инструментов</t>
  </si>
  <si>
    <t xml:space="preserve">пассатижи, отвертка электрическая, кусачки,  </t>
  </si>
  <si>
    <t>Замок врезной с  ручкой</t>
  </si>
  <si>
    <t xml:space="preserve">Евроцилиндр, защелка классическая. </t>
  </si>
  <si>
    <t>Саморезы</t>
  </si>
  <si>
    <t>3,5х25, 1 уп. - 1000 шт.</t>
  </si>
  <si>
    <t>3,5х32, 1 уп. - 1000 шт.</t>
  </si>
  <si>
    <t>PSR 12-C3, 14 Вт, 2 батареи</t>
  </si>
  <si>
    <t>Дюбель-гвоздь</t>
  </si>
  <si>
    <t>6х40 мм</t>
  </si>
  <si>
    <t>Шайба</t>
  </si>
  <si>
    <t>М 8</t>
  </si>
  <si>
    <t xml:space="preserve">Набор отвертки с битами </t>
  </si>
  <si>
    <t>биты, отвертка</t>
  </si>
  <si>
    <t>Герб</t>
  </si>
  <si>
    <t>ПХВ, объемный. Цветной, диаметром 50 см.</t>
  </si>
  <si>
    <t>Знамя</t>
  </si>
  <si>
    <t>1х2 м., вышивка тамбурная заводская</t>
  </si>
  <si>
    <t>Флагшток метал</t>
  </si>
  <si>
    <t>Напольный металлический (цвет золото)</t>
  </si>
  <si>
    <t>Наконечник</t>
  </si>
  <si>
    <t>Пластиковый, цвет золото</t>
  </si>
  <si>
    <t xml:space="preserve">Разработка проектно-сметной документации  по объекту «Терминал прилета международного аэропорта г. Усть-Каменогорск на 200 пассажиров в час. Галерея и благоустройство» </t>
  </si>
  <si>
    <t>по строительству домов</t>
  </si>
  <si>
    <t>государственное Работы по техническому обследованию  объекта недвижимости, расположенный 61/1</t>
  </si>
  <si>
    <t xml:space="preserve">по адресу:                                         Восточно - Казахстанская область, г. Усть-Каменогорск, 19 микрорайон, </t>
  </si>
  <si>
    <t>Общедоступные сведения гос. земельного кадастра</t>
  </si>
  <si>
    <t>Государственное техническое обследование, на объект недвижимости,Есенберлина, д. № 6А</t>
  </si>
  <si>
    <t xml:space="preserve"> расположенный по адресу: Восточно Казахстанская область, г. Усть-Каменогорск, пр. Ильяса </t>
  </si>
  <si>
    <t xml:space="preserve">Работы по выполнению горизонтальной (исполнительной) съемки в планах масштаба 1:500 </t>
  </si>
  <si>
    <t>на многоквартирный жилой дом по адресу: г. Семей, пл. Мелькомбинат,1В</t>
  </si>
  <si>
    <t xml:space="preserve">Работы по  изготовлению идентификационного документа о праве на земельный участок </t>
  </si>
  <si>
    <t>по адресу:                                             г. Усть-Каменогорск, пр. Илияса Есенберлина, д.6А</t>
  </si>
  <si>
    <t>Работы по изготовлению идентификационного документа о праве на земельный участок</t>
  </si>
  <si>
    <t>по адресу:                            ВКО, г. Аягоз, бульвар Абая, д.53 В.</t>
  </si>
  <si>
    <t xml:space="preserve">Работы по  изготовлению земельно-кадастрового плана земельного участка площадью 0,6673 га для строительства объектов в черте населенных пунктов </t>
  </si>
  <si>
    <t xml:space="preserve">по адресу:                            ВКО, г. Семей, жилой район Карагайлы;
Определение кадастровой (оценочной стоимости) стоимости земельного участка.
</t>
  </si>
  <si>
    <t xml:space="preserve">Работы по  изготовлению земельно-кадастрового плана земельного участка площадью 5,5281 га для строительства объектов в черте населенных пунктов </t>
  </si>
  <si>
    <t xml:space="preserve">Работы по  предоставлению общедоступных сведений государственного земельного кадастра </t>
  </si>
  <si>
    <t xml:space="preserve">Участки по адресу                  г. Усть-Каменогорск:
1. р-н Аблакетка (возле болтницы);
2. р-н Согра (ТД Валентина);
3. ул. Островского,22 (напротив Аскар тау);
4. ул. Малдыбаева (напротив м. «Ермак»);
5. ост. «ТМК» (конечная);
6.ул.Машиностроителей, 8 (Арматурный);
7. ул. Ворошилова, 154   (угол ул. Белинского);
8. пересечение ул. Микояна-ул. Беспалова;
9. ост. «Военный городок» (Ново-Ахмирово);
10. ост. «Ахмирово» (напротив м. Ахмер);
11.пер. Кооперативный (Меновное);
12. пр. Сатпаева, 72;
13. пр.Сатпаева, 25;
14. ул. Кокжал Барака, 24 (конечная);
15. ул. Молдагулова, 17/1 (п. Куленовка).
</t>
  </si>
  <si>
    <t xml:space="preserve">Работ по разработке землеустроительного проекта </t>
  </si>
  <si>
    <t>по адресу: ВКО, город Аягоз, бульвар Абая, №53 «В»</t>
  </si>
  <si>
    <t>по адресу:                            ВКО, г. Семей, жилой район Карагайлы;</t>
  </si>
  <si>
    <t>Услуги по радиационному контролю земельного участка площадью 5,5281 га</t>
  </si>
  <si>
    <t xml:space="preserve">расположенной по адресу: РК, ВКО, г. Семей, жилой район  Карагайлы.                                                   </t>
  </si>
  <si>
    <t>Услуги по радиационному контролю земельного участка площадью 1,5 га</t>
  </si>
  <si>
    <t xml:space="preserve">расположенной по адресу: РК, ВКО, г. Усть-Каменогорск, ул.Жибек Жолы , в районе реабилитационного центра                                                   </t>
  </si>
  <si>
    <t>по адресу:                                             г. Усть-Каменогорск</t>
  </si>
  <si>
    <t xml:space="preserve">Работы по  изготовлению земельно-кадастрового плана земельного участка площадью 1,4439 га для строительства объектов в черте населенных пунктов </t>
  </si>
  <si>
    <t xml:space="preserve">по адресу:                            ВКО, г. Усть-Каменогорск, ул.Жибек-Жолы, в районе реабилитационного центра
</t>
  </si>
  <si>
    <t>землеустроительнфые проекты</t>
  </si>
  <si>
    <t xml:space="preserve">Услуги по радиационному контролю земельных участков  площадью </t>
  </si>
  <si>
    <t xml:space="preserve">в количесте 6 едениц расположенных по адресу </t>
  </si>
  <si>
    <t xml:space="preserve">Услуги по изготовлению и монтажу световой вывески  здания терминала АО "Аэропорт У-Ка" </t>
  </si>
  <si>
    <t xml:space="preserve">Изготовление и монтаж объемных пластиковых букв </t>
  </si>
  <si>
    <t>Услуги по изготовлению и монтажу каркасных металлоконструкций для световой вывески здания терминала АО «Аэропорт Усть-Каменогорск» с устройством световой подсветки фасадов</t>
  </si>
  <si>
    <t>Изготовление и монтаж каркасных металлоконструкций для световой вывески здания</t>
  </si>
  <si>
    <t>Аренда помещения</t>
  </si>
  <si>
    <t>Помещение западного фойе Дворца спорта - 1056 кв.м.</t>
  </si>
  <si>
    <t xml:space="preserve">Услуги аренды  помещения </t>
  </si>
  <si>
    <t xml:space="preserve">28.92.22 </t>
  </si>
  <si>
    <t>Автогрейдер</t>
  </si>
  <si>
    <t>Комбинированная дорожная машина</t>
  </si>
  <si>
    <t>Комбинированная дорожная машина (самосвал + навесное оборудоввание</t>
  </si>
  <si>
    <t>28.92.30</t>
  </si>
  <si>
    <t xml:space="preserve">Навесное оборудование -шнекороторный снегоочиститель  </t>
  </si>
  <si>
    <t>Навесное оборудование -шнекороторный снегоочиститель</t>
  </si>
  <si>
    <t xml:space="preserve">Технические характеристики:
Двигатель: Номинальная мощность: не менее 160 кВт (215 л.с.) при 2 200 об/мин. Полезная мощность: не менее 144 кВт (193 л.с.) при 2 200 об/мин. Количество цилиндров: 6. 
Тип трансмиссии: с сервоприводом переключения. 
Рабочие характеристики: Максимальное тяговое усилие: не менее 120 кН. Давление резания: не менее 7800 кг.
Эксплуатационная масса: не менее 16 500 кг.
Дополнительное оборудование:
Задненавесной разрыхлитель, передненавесной отвал, ультразвуковая система автоматического разравнивания, проблесковый маячок, система защиты от опрокидывания/падающих предметов, картер червячной передачи с фрикционным диском, шины G2 и радиальные бескамерные шины
Дополнительные характеристики оборудования согласно технической спецификации Заказчика (Приложение №2)
</t>
  </si>
  <si>
    <t>29.10.41</t>
  </si>
  <si>
    <t xml:space="preserve">Техническая характеристика:
Тип кузова: Самосвал
Кабина: Откидная
Привод: Задний тип привода
Размер колес: Не менее 12.00   R20;
Полная масса: Не менее 25 000 кг;
Мощность двигателя: Не менее 336 л.с.;
Количество мест в кабине: Не менее 2;
Тип двигателя: Дизельный с турбо наддувом;
Объем топливного бака: Не менее 340 л.;
Рулевое управление: С гидроусилителем руля.
Техническая характеристики навесного оборудования:
 - Пескоразбрасывающее оборудование: Оборудование устанавливается на кузов самосвала. Вместимость бункера: не менее 6,5 куб.м. Привод оборудования: гидравлический;
- Передний городской отвал: Ширина обрабатываемой полосы не менее 2 400 мм. Рабочая скорость: не более 35 км/час;
- Щетка задняя:
Привод: гидравлический. Подъем и опускание: гидравлический. Рабочая частота вращения щетки: не менее 450 об/мин. Начальный диаметр щетки: не более 550 мм;
- Поливомоечное оборудование: Оборудование должно быть быстросъемное. Устанавливается в кузов самосвала и включает в себя металлическую цистерну с соплами для мойки дорожного полотна.
</t>
  </si>
  <si>
    <t xml:space="preserve">в течении 30-ти календарных дней с момента заключения договора </t>
  </si>
  <si>
    <t xml:space="preserve">Технические характеристики:
Тип снегоочистителя: Шнекороторный;
Производительность, тонн/ч: 600-800;
Дальность отброса основной массы снега, м не менее: Не менее 20;
Максимальная дальность отброса отдельных кусков снега, м: Не менее 30;
Максимальная дальность отброса отдельных кусков снега, м: Не менее 30;
Число роторов, шт: Не менее 1;
Число лопастей ротора, шт.: Не менее 6.
Дополнительные характеристики оборудования согласно технической спецификации Заказчика (Приложение №2)
</t>
  </si>
  <si>
    <t>Аренда служебного транспорта</t>
  </si>
  <si>
    <t xml:space="preserve">Обучающий семинар  на тему: «Актуальные изменения налогового законодательства, вступающие в силу с 2018 г. МСФО: посмледние изменения и практические аспекты. Новые правила ведения электрон6ых счет-фактур» </t>
  </si>
  <si>
    <t>Аренда складского помещения для ТОО «Сервисно-заготовительный центр «Семей» для размещения и хранения оборудования по переработке шкур и шкур МРС в количестве 9 611 единиц</t>
  </si>
  <si>
    <t xml:space="preserve">ВКО,  г.Семей </t>
  </si>
  <si>
    <t>Работы по оформлению зала терминала прилета международного Аэропорта города Усть-Каменогорска</t>
  </si>
  <si>
    <t xml:space="preserve">1) Нанесение разметки пола;
2) Изготовление стендов;
3) Изготовление и установка пола в кабинах таможенного поста;
4) Тонирование остекления в кабинах таможенного поста;
5) Изготовление и установка системы зеркал в кабинах таможенного поста;
6) Изготовление и нанесение информационных указателей;
7) Установка стойки ограждений.
</t>
  </si>
  <si>
    <t>в течении 15 календарных дней с момента заключения договора</t>
  </si>
  <si>
    <t>г. Усть-Каменогорск,ул. Бажова, 566</t>
  </si>
  <si>
    <t xml:space="preserve">Работы по  изготовлению  идентификационных документов еа земельный участок площадью 0,6888 га, кадастровый номер №05-085-102-1156 </t>
  </si>
  <si>
    <t xml:space="preserve">по адресу:                            ВКО, г. Усть-Каменогорск, 19 жилой район (позиция 51/1 59,61, 61/1,62)
</t>
  </si>
  <si>
    <t>Работа по разработке землеустроительных проектов</t>
  </si>
  <si>
    <t xml:space="preserve">Разработка землеустроительных проектов по формированию земельных участков для размещения киосков по адресам:
1) пр. Сатпаева, 25;
2) пр. Сатпаева, 15;          
3) ул. Ульяновская, 85;         
4) ул. Молдагулова, 17/1;          
5) ул. Машиностроителей, 2;
6) ул. Аязбаева, 31;
7) ул. Индустриальная, 1а.
</t>
  </si>
  <si>
    <t>Земельно-кадастровые работы</t>
  </si>
  <si>
    <t xml:space="preserve">1) Работы по разработке землеустроительного проекта, 
2) Установления земельного участка на местности;
3)  Присвоение кадастрового номера земельного участка;
4)  Изготовление идентификационного документа на земельный участок площадью 5,0 га расположенного по адресу:                    г. Семей, ул. Би-Боранбая, 96.
</t>
  </si>
  <si>
    <t>Содержание транспорта Т/О (ремонт и замена расходных материалов) т/с</t>
  </si>
  <si>
    <t>Работы по прокладке кабеля UTB-5e между старым и новым корпусами Аэропорта г. Усть-Каменогорск</t>
  </si>
  <si>
    <t xml:space="preserve">Прокладка кабеля UTB – 5e 4x2= 600 м.;
Установка розеток RJ-45= 6 шт.;
Монтаж коннекторов RJ-45=12 шт.;
Монтаж канал кабельный размерами 40х 20 мм =60 м.; Прокладка трубы и ПХВ диаметром 32 мм в грунте = 15 м.;
Прокладка по металлоконструкциям трубы гибкой гофрированной их ПВХ диаметром 32 мм = 70 м.
</t>
  </si>
  <si>
    <t>Работы по монтажу провода и электрооборудования по адресу: г. Усть – Каменогорск, ул. Машиностроителей</t>
  </si>
  <si>
    <t xml:space="preserve">1) Установка подвески проводов ВЛ (3 провода) напряжением 35 кВ, сечением до 70 мм2 при длине анкерного пролета до 1 км – 0,9 км линии;
2) Установка счетчика многотарифного 10-100А 1.0/2.0 класс точности – 1 шт.; 
3) Установка выключателей автоматических ВА-99 – 2 шт.;
4) Установка кабелей АВВГ 3*240+1*120 – 36 м.;
5) Установка муфты кабельной, соединительной 10 кВ Стп(тк) 3*(35-50 мм) с болтовыми соединителями – 1 шт.;
6) Установка наконечников алюминиевых ТА 240-20-20 – 24 шт.;
7) Установка шин АД 31Т 50*5 (дл. 4 м.) – 24 м.;
8) Установка выключателей нагрузки автогазовый ВНАП-10/630-20 – 2 шт.;
9) Установка трансформаторов ТТИ-100 1600/5А 15ВА кл. точности 0,5 ИЭК IТТ60-2-15-1600 – 6 шт.;
Установка разъединителей марки РВз-10/630 – 2 шт.
</t>
  </si>
  <si>
    <t>22.19.71</t>
  </si>
  <si>
    <t>13.99.19.00.00.00.20.10.1</t>
  </si>
  <si>
    <t>25.99.29.04.01.02.10.10.1</t>
  </si>
  <si>
    <t>22.21.29.00.00.26.11.02.1</t>
  </si>
  <si>
    <t>27.33.13.00.00.00.08.10.1</t>
  </si>
  <si>
    <t>15.12.12.00.00.00.64.10.1</t>
  </si>
  <si>
    <t>27.32.13.00.01.04.24.10.1</t>
  </si>
  <si>
    <t>25.73.30.00.00.18.17.01.1</t>
  </si>
  <si>
    <t>25.73.30.00.00.14.13.10.1</t>
  </si>
  <si>
    <t>25.73.30.00.00.35.01.01.1</t>
  </si>
  <si>
    <t>Трамвайные вагоны</t>
  </si>
  <si>
    <t xml:space="preserve">Кузов металлический сочленённый из двух секций со сварной рамой, сваренной из прокатных или штампованных профилей, с двумя дверьми на каждой секции (всего 4), расположенный справой стороны по ходу движения;
Кузов модернизированный. С новым прорезиненным сочленением между частями вагона;
В задней и передней частях кузова расположены автоматические сцепные устройства, с гасителями ударов;
Заднее стекло с обогревом. Современные элементы наружного освещения;
Пескоструйная установка с подогревом песка. Входные ступени из нержавеющего металла. Сток воды с крыши по трубам внутри стен.
</t>
  </si>
  <si>
    <t>30.20.20</t>
  </si>
  <si>
    <t>в течении 60 календарных дней с момента подписания акта приема-передачи Товара</t>
  </si>
  <si>
    <t>Перевозка вагонов</t>
  </si>
  <si>
    <t>оформление спецразрешения;
сопровождение           в г. Алматы;     сопровождение в г. Усть-Каменогорск</t>
  </si>
  <si>
    <t>г. Усть-Каменогорск, ул. Белинского,36</t>
  </si>
  <si>
    <t>в течении  15-ти  календарных дней, с момента заключения договора.</t>
  </si>
  <si>
    <t>по объекту «Галерея международного аэропорта города Усть-Каменогорск» (согласно технической спецификации и ПСД)</t>
  </si>
  <si>
    <t>7 месяцев (с момента получения разрешения на строительство)</t>
  </si>
  <si>
    <t>ВКО, г. Усть-Каменогорск, ул.Бажова,566</t>
  </si>
  <si>
    <t>52.21.29.21.00.00.00</t>
  </si>
  <si>
    <t>68.20.12.00.00.00.07</t>
  </si>
  <si>
    <t>68.20.12.00.00.00.13</t>
  </si>
  <si>
    <t>49.32.12.10.00.00.00</t>
  </si>
  <si>
    <t>Услуги по аренде легковых автомобилей с водителем</t>
  </si>
  <si>
    <t>49.41.19.90.10.00.00</t>
  </si>
  <si>
    <t>27.11.41.01.01.04.10.22.1</t>
  </si>
  <si>
    <t>27.12.40.11.15.20.10.11.1</t>
  </si>
  <si>
    <t>58.11.10.00.00.00.00.50.1</t>
  </si>
  <si>
    <t>23.69.11.00.20.10.10.10.1</t>
  </si>
  <si>
    <t>13.92.29.00.00.00.60.70.1</t>
  </si>
  <si>
    <t>32.99.59.00.00.00.22.02.1</t>
  </si>
  <si>
    <t>32.99.59.00.00.00.22.01.1</t>
  </si>
  <si>
    <t>25.94.12.00.00.11.10.13.2</t>
  </si>
  <si>
    <t>25.94.12.00.00.12.10.10.3</t>
  </si>
  <si>
    <t>25.94.13.00.00.10.10.10.1</t>
  </si>
  <si>
    <t>25.94.13.00.00.10.32.10.1</t>
  </si>
  <si>
    <t>набор</t>
  </si>
  <si>
    <t>35.15.11.10.00.00.00</t>
  </si>
  <si>
    <t>33.20.70.15.10.00.00</t>
  </si>
  <si>
    <t>62.09.10.40.00.00.00</t>
  </si>
  <si>
    <t>82.99.19.18.20.10.00</t>
  </si>
  <si>
    <t>61.10.11.05.02.00.00</t>
  </si>
  <si>
    <t>27.33.13.00.00.00.01.01.1</t>
  </si>
  <si>
    <t>27.33.13.00.00.00.01.05.1</t>
  </si>
  <si>
    <t>31.00.12.00.00.01.01.14.2</t>
  </si>
  <si>
    <t>31.01.11.00.00.00.06.02.1</t>
  </si>
  <si>
    <t>31.00.13.00.00.01.08.01.1</t>
  </si>
  <si>
    <t>31.00.13.00.00.01.08.24.1</t>
  </si>
  <si>
    <t>44Р</t>
  </si>
  <si>
    <t>45Р</t>
  </si>
  <si>
    <t>51Р</t>
  </si>
  <si>
    <t>52Р</t>
  </si>
  <si>
    <t>53Р</t>
  </si>
  <si>
    <t>54Р</t>
  </si>
  <si>
    <t>55Р</t>
  </si>
  <si>
    <t>56Р</t>
  </si>
  <si>
    <t>57Р</t>
  </si>
  <si>
    <t>58Р</t>
  </si>
  <si>
    <t>59Р</t>
  </si>
  <si>
    <t>60Р</t>
  </si>
  <si>
    <t>61Р</t>
  </si>
  <si>
    <t>62Р</t>
  </si>
  <si>
    <t>63Р</t>
  </si>
  <si>
    <t>68Р</t>
  </si>
  <si>
    <t>69Р</t>
  </si>
  <si>
    <t>70Р</t>
  </si>
  <si>
    <t>71Р</t>
  </si>
  <si>
    <t>73У</t>
  </si>
  <si>
    <t>74У</t>
  </si>
  <si>
    <t>75У</t>
  </si>
  <si>
    <t>76У</t>
  </si>
  <si>
    <t>77У</t>
  </si>
  <si>
    <t>78У</t>
  </si>
  <si>
    <t>79У</t>
  </si>
  <si>
    <t>80У</t>
  </si>
  <si>
    <t>81У</t>
  </si>
  <si>
    <t>82У</t>
  </si>
  <si>
    <t>83У</t>
  </si>
  <si>
    <t>84У</t>
  </si>
  <si>
    <t>85У</t>
  </si>
  <si>
    <t>86У</t>
  </si>
  <si>
    <t>87У</t>
  </si>
  <si>
    <t>88У</t>
  </si>
  <si>
    <t>89У</t>
  </si>
  <si>
    <t>90У</t>
  </si>
  <si>
    <t>91У</t>
  </si>
  <si>
    <t>92У</t>
  </si>
  <si>
    <t>93У</t>
  </si>
  <si>
    <t>94У</t>
  </si>
  <si>
    <t>95У</t>
  </si>
  <si>
    <t>96У</t>
  </si>
  <si>
    <t>97У</t>
  </si>
  <si>
    <t>98У</t>
  </si>
  <si>
    <t>99У</t>
  </si>
  <si>
    <t>100У</t>
  </si>
  <si>
    <t>101У</t>
  </si>
  <si>
    <t>102У</t>
  </si>
  <si>
    <t>103У</t>
  </si>
  <si>
    <t>106У</t>
  </si>
  <si>
    <t>109У</t>
  </si>
  <si>
    <t>104У</t>
  </si>
  <si>
    <t>105У</t>
  </si>
  <si>
    <t>107У</t>
  </si>
  <si>
    <t>108У</t>
  </si>
  <si>
    <t>110У</t>
  </si>
  <si>
    <t>43.29.19.10.16.00.00</t>
  </si>
  <si>
    <t>41.00.40.000.005.00.0999.0000</t>
  </si>
  <si>
    <t>Трос буксировочный</t>
  </si>
  <si>
    <t>Буксировочный трос оснащен двумя металлическими крюками-карабинами. Трос предназначен для буксировки автомобилей и других транспортных средств массой 6 тонн и/или более. Изготовлен из материала –полипропилена, длина 5 метров.</t>
  </si>
  <si>
    <t>Щетка  сметка от снега</t>
  </si>
  <si>
    <t>Щетка предназначена для удаления снега и льда. Имеет мощную рукоятку из морозостойкого пластика с длинной теплой насадкой. Трехрядная мягкая щетина из высокоупругого полимера бережно удаляет снег, не царапая лакокрасочное покрытие. Имеет мощный скребок с зубьями для толстого льда. Ширина скребка: 11 см. Длина рабочей части щетки: 22 см.</t>
  </si>
  <si>
    <t>Зимние щетки стеклоочистителя</t>
  </si>
  <si>
    <t xml:space="preserve">Зимняя щетка стеклоочистителя автомобиля из резины с графитовым напылением. Конструкция скользит по стеклу с минимальным трением. Модель разработана для холодного времени года: «дворники» предназначены для очистки стекла от наледи и плотного снега. </t>
  </si>
  <si>
    <t xml:space="preserve">Компрессор автомобильный </t>
  </si>
  <si>
    <t>Компрессор автомобильный металлический, двухпоршневой. Диаметры поршней — 30 мм. Производительность 55 л/мин будет достаточной даже для накачивания шин крупного внедорожника, легкого грузовика, пикапа или микроавтобуса. Мощность электродвигателя составляет 220 Вт, а максимальное давление компрессора — 10 АТМ. Встроенный высокоточный манометр измеряет давление в ATM и PSI. Компрессор работает при температуре от -20 до +50 °С.</t>
  </si>
  <si>
    <t>Тряпка для стекол резиновая</t>
  </si>
  <si>
    <t>Легко впитывает воду и не оставляет разводов</t>
  </si>
  <si>
    <t xml:space="preserve">Головка торцовая </t>
  </si>
  <si>
    <t>Торцевая головка под квадрат 1/2" с шестигранным рабочим профилем 13 мм. Подходит для шестигранных гаек и болтов</t>
  </si>
  <si>
    <t xml:space="preserve">Трещеточный ключ </t>
  </si>
  <si>
    <t xml:space="preserve">Трещотка для торцевых головок используется при работах с торцовочными головками, у которых посадочное отверстие составляет 1/2 ". </t>
  </si>
  <si>
    <t>это гаечные ключи различного размера, сочетающие особенности рожковых и накидных видов.</t>
  </si>
  <si>
    <t>Плоскогубцы зажимные</t>
  </si>
  <si>
    <t>Изготовлены из хромомолибденовой стали, характеризуются высокой прочностью и жесткостью. Рукоятки выполнены из двухкомпонентного материала (ПП+термопластичный каучук).</t>
  </si>
  <si>
    <t>Отвертка двухсторонняя</t>
  </si>
  <si>
    <t xml:space="preserve">Данная отвертка используется для выполнения демонтажных и монтажных работ с резьбовыми соединениями. 
Тип: плоская, крестовая
Вид: диэлектрическая отвертка
Материал ручки: пластик
</t>
  </si>
  <si>
    <t>Ключ баллоный</t>
  </si>
  <si>
    <t xml:space="preserve">Ключ изготовлен из оцинкованной стали (диаметр 22). </t>
  </si>
  <si>
    <t>Домкрат гидравлический</t>
  </si>
  <si>
    <t>Домкрат гидравлический, бутылочный, 8 т., высота подъёма 405 мм.В сложенном состоянии занимает всего 200 мм по высоте. Максимальный груз — 8 тонн.</t>
  </si>
  <si>
    <t>Провод прикуривыватель</t>
  </si>
  <si>
    <t>Многожильные провода изготовлены из алюминия с медным напылением и покрыты изоляцией из морозостойкого термопласта. Провода обладают длиной 2,5 метра и пропускают ток силой до 200 ампер. Это позволяет использовать их для запуска автомобилей, оснащённых бензиновыми двигателями объёмом до 1,6 литров.</t>
  </si>
  <si>
    <t>Набор для ремонта бескамерных шин</t>
  </si>
  <si>
    <t>В комплект входят: шило-рашпиль, апликатор жгута, эластичные жгуты (5 штук), клей. Рукоятки шила и апликатор имеют анатомическую форму с гардой.</t>
  </si>
  <si>
    <t>Тройник в прикуриватель</t>
  </si>
  <si>
    <t>Автозарядка предназначена для активного использования и выдерживает большие нагрузки. Универсальная автозарядка тройник состоит из гнезда типа USB и трех разъемов прикуривателя. Допустимый максимальный ток составляет 3А, а подключать устройства можно с гнезда с напряжением 12/24В, что позволяет его использовать на разных типах транспорта.</t>
  </si>
  <si>
    <t>Домкрат подкатной представляет собой низкопрофильную стальную конструкцию с гидравлическим устройством.Домкрат имеет установленный на рукоятке переключатель режимов подъема и опускания, а также съемную опорную пяту, вместо которой возможно установить дополнительные приспособления.</t>
  </si>
  <si>
    <t xml:space="preserve">Транспортировка полуприцепа-рефрижератора по направлению г. Семей -   г. Усть-Каменогорск  </t>
  </si>
  <si>
    <t>Угловые рабочие столы</t>
  </si>
  <si>
    <t>р-р 1800*1600*760, материал ЛДСП, толщина 16 мм, хромка 1 мм. ПВХ</t>
  </si>
  <si>
    <t>р-р 1600*1400*760, материал ЛДСП, толщина 16 мм, хромовое покрытие -  1 мм, ПВХ</t>
  </si>
  <si>
    <t>р-р 1800*1200*760, материал ЛДСП, толщина 16 мм, хромовое покрытие -  1 мм, ПВХ</t>
  </si>
  <si>
    <t>р-р 2000*900*550, материал ЛДСП, толщина 16 мм, хромовое покрытие -  1 мм, ПВХ</t>
  </si>
  <si>
    <t>Тумбочка</t>
  </si>
  <si>
    <t>р-р 600*450*400, материал ЛДСП, толщина 16 мм, хромовое покрытие -  1 мм, ПВХ</t>
  </si>
  <si>
    <t>в течении 15 рабочих дней, с момента подписания договора</t>
  </si>
  <si>
    <t>в течении 15 календарных дней, с момента подписания договора</t>
  </si>
  <si>
    <r>
      <t>Работы инженерные по корректировке проектно-сметной документации строительства здания</t>
    </r>
    <r>
      <rPr>
        <sz val="11"/>
        <color indexed="8"/>
        <rFont val="Times New Roman"/>
        <family val="1"/>
      </rPr>
      <t xml:space="preserve"> </t>
    </r>
  </si>
  <si>
    <r>
      <t>Работы по корректировке проектно-сметной документации на строительство 9-ти этажного 72-х квартирного жилого дома (поз.2,3,4) в жилом районе Карагайлы в г. Семей, ВКО» (без наружных сетей) с изменением пятна застройки (Поз №3)</t>
    </r>
    <r>
      <rPr>
        <sz val="11"/>
        <color indexed="8"/>
        <rFont val="Times New Roman"/>
        <family val="1"/>
      </rPr>
      <t xml:space="preserve"> (согласно технической спецификации </t>
    </r>
  </si>
  <si>
    <t>Работы по установке натяжных потолков по адресу:   г Усть-Каменогорск,     ул. Белинского, 36, кабинеты № 305, № 201</t>
  </si>
  <si>
    <t xml:space="preserve">Кабинет № 303:
1) Монтаж потолков не менее 20 м.2;
2)  Поставка полотна глянцевого, цвет белый 17,2 м.2;
3) Установка люстры – 1 шт.;
4) Установка потолочного светильника – 4 шт.;
5) Прокладка провода – 20 пог. метр.
Кабинет № 201:
1) Монтаж потолков не менее 20 м.2;
2) Поставка полотна глянцевого, цвет белый 17,14 м.2;
3) Установка багета – 17,5                пог. м. 
3) Установка потолочного светильника – 4 шт.;
4) Окантовка трубы – 2 шт.;
5) Прокладка провода – 20 пог. метр.
</t>
  </si>
  <si>
    <t xml:space="preserve">Обучающий семинар  на тему: «Особенности государственных инвестиционных проектов или Инвестиционное моделирование проектов» </t>
  </si>
  <si>
    <t>Работы по изменению конфигурации таможенных кабин в терминале аэропорта, на объекте: «Терминал прилета международного аэропорта г. Усть-Каменогорска на 200 пассажиров в час»</t>
  </si>
  <si>
    <t xml:space="preserve">1) Демонтаж алюминиевых кабин – 46,56 м2;
2) Доставка изделий до цеха;
3) Разборка изделий из алюминиевого профиля -19,68 м2;
4) Сборка изделий из алюминиевого профиля - 19,68 м2;
5) Доставка изделий до места монтажа;
6) Монтаж алюминиевых кабин – 46,56 м2;
7) Замена стекла 6 мм – 11,48 м2;
8) Замена алюминиевого штапика – 19,4 м. пог.
</t>
  </si>
  <si>
    <t>Работы по проведению экономической экспертизы</t>
  </si>
  <si>
    <t>Работы по проведению экономической экспертизы финансово – экономического обоснования по бюджетным инвестициям, выделенных на проект «Приобретение имущественного комплекса АО «Семейавиа»»</t>
  </si>
  <si>
    <t>по рабочему проекту "Строительство многоэтажного108 квартирного и 2-72х квартирных жилых домов в жилом районе карагайлы г. семей вко"</t>
  </si>
  <si>
    <t>по рабочему проекту "Строительство многоэтажного 9-ти этажного 72-х квартирного дома с коммерческими помещениями в жилом районе карагайлы в г. семей""</t>
  </si>
  <si>
    <t>по рабочему проекту "Терминал прилета международного аэропорта г. Усть-Каменогорск на 200 пассажиров в час. Галерея и благоустрнойство""</t>
  </si>
  <si>
    <t xml:space="preserve">по проекту       «Терминал прилета международного аэропорта г. Усть-Каменогорск на 200 пассажиров в час. Г?алерея и благоустройство» </t>
  </si>
  <si>
    <t xml:space="preserve">Предоставление общедоступных сведений из государственной базы земельного кадастра </t>
  </si>
  <si>
    <t>на земельные участки №1-5 по адресу: г. Усть-Каменогорск, вдоль Самарского шоссе</t>
  </si>
  <si>
    <t>Работы по инженерно-технического обследования аэровокзала</t>
  </si>
  <si>
    <t>по обьекту "Реконструкция аэропортового комплекса г. Семей"</t>
  </si>
  <si>
    <r>
      <t>Изготовление земельно-кадастрового плана на земельный участок площадью 2,8081 га</t>
    </r>
    <r>
      <rPr>
        <sz val="11"/>
        <color indexed="8"/>
        <rFont val="Times New Roman"/>
        <family val="1"/>
      </rPr>
      <t xml:space="preserve"> </t>
    </r>
    <r>
      <rPr>
        <sz val="11"/>
        <color indexed="8"/>
        <rFont val="Times New Roman"/>
        <family val="1"/>
      </rPr>
      <t>по адресу: г. Усть-Каменогорск, ул. Жибек Жолы, район реабилитационного центра</t>
    </r>
  </si>
  <si>
    <t>электронные торги</t>
  </si>
  <si>
    <t>64Р</t>
  </si>
  <si>
    <t>65Р</t>
  </si>
  <si>
    <t>66Р</t>
  </si>
  <si>
    <t>67Р</t>
  </si>
  <si>
    <t>72Р</t>
  </si>
  <si>
    <t>73Р</t>
  </si>
  <si>
    <t>74Р</t>
  </si>
  <si>
    <t>75Р</t>
  </si>
  <si>
    <t>76Р</t>
  </si>
  <si>
    <t>77Р</t>
  </si>
  <si>
    <t>78Р</t>
  </si>
  <si>
    <t>79Р</t>
  </si>
  <si>
    <t>80Р</t>
  </si>
  <si>
    <t>81Р</t>
  </si>
  <si>
    <t>82Р</t>
  </si>
  <si>
    <t>83Р</t>
  </si>
  <si>
    <t>112У</t>
  </si>
  <si>
    <t>113У</t>
  </si>
  <si>
    <t>114У</t>
  </si>
  <si>
    <t>111У</t>
  </si>
  <si>
    <t>211Т</t>
  </si>
  <si>
    <t>212Т</t>
  </si>
  <si>
    <t>213Т</t>
  </si>
  <si>
    <t>214Т</t>
  </si>
  <si>
    <t>215Т</t>
  </si>
  <si>
    <t>216Т</t>
  </si>
  <si>
    <t>217Т</t>
  </si>
  <si>
    <t>218Т</t>
  </si>
  <si>
    <t>220Т</t>
  </si>
  <si>
    <t>221Т</t>
  </si>
  <si>
    <t>222Т</t>
  </si>
  <si>
    <t>223Т</t>
  </si>
  <si>
    <t>29.32.30</t>
  </si>
  <si>
    <t>25.73.30</t>
  </si>
  <si>
    <t>25.73.60</t>
  </si>
  <si>
    <t>32.91.11</t>
  </si>
  <si>
    <t>31.01.12</t>
  </si>
  <si>
    <t>Утвержден  Приказом Председателя Правления АО "НК "СПК"Ертic"  № 125-п от 06 октября 2017 г</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</si>
</sst>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84" formatCode="0.0"/>
    <numFmt numFmtId="195" formatCode="#,##0.000;\(#,##0.000\)"/>
    <numFmt numFmtId="197" formatCode="\+0.0;\-0.0"/>
    <numFmt numFmtId="198" formatCode="\+0.0%;\-0.0%"/>
    <numFmt numFmtId="199" formatCode="General_)"/>
    <numFmt numFmtId="200" formatCode="0%_);\(0%\)"/>
    <numFmt numFmtId="201" formatCode="#,##0;[Red]\-#,##0"/>
    <numFmt numFmtId="202" formatCode="_-&quot;$&quot;* #,##0.00_-;\-&quot;$&quot;* #,##0.00_-;_-&quot;$&quot;* &quot;-&quot;??_-;_-@_-"/>
    <numFmt numFmtId="203" formatCode="&quot;$&quot;#,##0"/>
    <numFmt numFmtId="204" formatCode="_-* #,##0\ _$_-;\-* #,##0\ _$_-;_-* &quot;-&quot;\ _$_-;_-@_-"/>
    <numFmt numFmtId="205" formatCode="#\ ##0_.\ &quot;zі&quot;\ 00\ &quot;gr&quot;;\(#\ ##0.00\z\і\)"/>
    <numFmt numFmtId="206" formatCode="#\ ##0&quot;zі&quot;00&quot;gr&quot;;\(#\ ##0.00\z\і\)"/>
    <numFmt numFmtId="207" formatCode="#\ ##0&quot;zі&quot;_.00&quot;gr&quot;;\(#\ ##0.00\z\і\)"/>
    <numFmt numFmtId="208" formatCode="#\ ##0&quot;zі&quot;.00&quot;gr&quot;;\(#\ ##0&quot;zі&quot;.00&quot;gr&quot;\)"/>
    <numFmt numFmtId="209" formatCode="&quot;$&quot;#,##0.0_);[Red]\(&quot;$&quot;#,##0.0\)"/>
    <numFmt numFmtId="210" formatCode="#,##0.0_);\(#,##0.0\)"/>
    <numFmt numFmtId="211" formatCode="0.0%;\(0.0%\)"/>
    <numFmt numFmtId="212" formatCode="[$-409]d\-mmm\-yy;@"/>
    <numFmt numFmtId="213" formatCode="[$-409]d\-mmm;@"/>
    <numFmt numFmtId="214" formatCode="_(#,##0;\(#,##0\);\-;&quot;  &quot;@"/>
    <numFmt numFmtId="215" formatCode="_(* #,##0,_);_(* \(#,##0,\);_(* &quot;-&quot;_);_(@_)"/>
    <numFmt numFmtId="216" formatCode="&quot;$&quot;#,##0_);[Red]\(&quot;$&quot;#,##0\)"/>
    <numFmt numFmtId="217" formatCode="\60\4\7\:"/>
    <numFmt numFmtId="218" formatCode="&quot;$&quot;#,\);\(&quot;$&quot;#,##0\)"/>
    <numFmt numFmtId="219" formatCode="&quot;$&quot;#,\);\(&quot;$&quot;#,\)"/>
    <numFmt numFmtId="220" formatCode="#,##0.00&quot; $&quot;;[Red]\-#,##0.00&quot; $&quot;"/>
    <numFmt numFmtId="221" formatCode="#,##0_ ;\-#,##0\ "/>
    <numFmt numFmtId="223" formatCode="#,##0.0"/>
    <numFmt numFmtId="229" formatCode="000000"/>
    <numFmt numFmtId="232" formatCode="#,##0.00_ ;\-#,##0.00\ "/>
  </numFmts>
  <fonts count="122">
    <font>
      <sz val="11"/>
      <color theme="1"/>
      <name val="Calibri"/>
      <family val="2"/>
    </font>
    <font>
      <sz val="11"/>
      <color indexed="8"/>
      <name val="Calibri"/>
      <family val="2"/>
    </font>
    <font>
      <sz val="10"/>
      <name val="Arial"/>
      <family val="2"/>
    </font>
    <font>
      <b/>
      <sz val="12"/>
      <name val="Times New Roman"/>
      <family val="1"/>
    </font>
    <font>
      <sz val="10"/>
      <name val="Arial Cyr"/>
      <family val="0"/>
    </font>
    <font>
      <sz val="11"/>
      <name val="Times New Roman"/>
      <family val="1"/>
    </font>
    <font>
      <b/>
      <sz val="10"/>
      <name val="Arial Cyr"/>
      <family val="2"/>
    </font>
    <font>
      <b/>
      <sz val="12"/>
      <name val="Arial"/>
      <family val="2"/>
    </font>
    <font>
      <b/>
      <sz val="10"/>
      <name val="Arial"/>
      <family val="2"/>
    </font>
    <font>
      <sz val="8"/>
      <name val="Arial"/>
      <family val="2"/>
    </font>
    <font>
      <sz val="10"/>
      <name val="Helv"/>
      <family val="0"/>
    </font>
    <font>
      <b/>
      <sz val="10"/>
      <color indexed="10"/>
      <name val="Arial"/>
      <family val="2"/>
    </font>
    <font>
      <b/>
      <sz val="10"/>
      <color indexed="12"/>
      <name val="Arial Cyr"/>
      <family val="2"/>
    </font>
    <font>
      <sz val="10"/>
      <color indexed="8"/>
      <name val="MS Sans Serif"/>
      <family val="2"/>
    </font>
    <font>
      <sz val="1"/>
      <color indexed="8"/>
      <name val="Courier"/>
      <family val="1"/>
    </font>
    <font>
      <b/>
      <sz val="1"/>
      <color indexed="8"/>
      <name val="Courier"/>
      <family val="1"/>
    </font>
    <font>
      <sz val="10"/>
      <color indexed="8"/>
      <name val="Arial"/>
      <family val="2"/>
    </font>
    <font>
      <sz val="10"/>
      <name val="Pragmatica"/>
      <family val="0"/>
    </font>
    <font>
      <sz val="9"/>
      <name val="Times New Roman"/>
      <family val="1"/>
    </font>
    <font>
      <sz val="10"/>
      <name val="MS Sans Serif"/>
      <family val="2"/>
    </font>
    <font>
      <sz val="10"/>
      <name val="Courier"/>
      <family val="1"/>
    </font>
    <font>
      <sz val="12"/>
      <name val="Tms Rmn"/>
      <family val="0"/>
    </font>
    <font>
      <sz val="10"/>
      <color indexed="62"/>
      <name val="Arial"/>
      <family val="2"/>
    </font>
    <font>
      <u val="single"/>
      <sz val="10"/>
      <color indexed="12"/>
      <name val="Arial"/>
      <family val="2"/>
    </font>
    <font>
      <sz val="8"/>
      <name val="Helv"/>
      <family val="0"/>
    </font>
    <font>
      <sz val="12"/>
      <color indexed="8"/>
      <name val="Times New Roman"/>
      <family val="1"/>
    </font>
    <font>
      <sz val="10"/>
      <name val="NTHelvetica/Cyrillic"/>
      <family val="0"/>
    </font>
    <font>
      <sz val="10"/>
      <name val="NTHarmonica"/>
      <family val="0"/>
    </font>
    <font>
      <sz val="10"/>
      <name val="Times New Roman"/>
      <family val="1"/>
    </font>
    <font>
      <b/>
      <sz val="10"/>
      <name val="Times New Roman"/>
      <family val="1"/>
    </font>
    <font>
      <b/>
      <sz val="11"/>
      <color indexed="8"/>
      <name val="Times New Roman"/>
      <family val="1"/>
    </font>
    <font>
      <sz val="10"/>
      <color indexed="8"/>
      <name val="Times New Roman"/>
      <family val="1"/>
    </font>
    <font>
      <sz val="11"/>
      <color indexed="8"/>
      <name val="Times New Roman"/>
      <family val="1"/>
    </font>
    <font>
      <sz val="8"/>
      <color indexed="8"/>
      <name val="Times New Roman"/>
      <family val="1"/>
    </font>
    <font>
      <sz val="10.5"/>
      <color indexed="8"/>
      <name val="Times New Roman"/>
      <family val="1"/>
    </font>
    <font>
      <sz val="8"/>
      <name val="Times New Roman"/>
      <family val="1"/>
    </font>
    <font>
      <b/>
      <sz val="11"/>
      <name val="Times New Roman"/>
      <family val="1"/>
    </font>
    <font>
      <sz val="13"/>
      <color indexed="8"/>
      <name val="Times New Roman"/>
      <family val="1"/>
    </font>
    <font>
      <i/>
      <sz val="14"/>
      <color indexed="8"/>
      <name val="Times New Roman"/>
      <family val="1"/>
    </font>
    <font>
      <b/>
      <sz val="16"/>
      <name val="Times New Roman"/>
      <family val="1"/>
    </font>
    <font>
      <sz val="12"/>
      <name val="Times New Roman"/>
      <family val="1"/>
    </font>
    <font>
      <b/>
      <sz val="14"/>
      <name val="Times New Roman"/>
      <family val="1"/>
    </font>
    <font>
      <b/>
      <sz val="13"/>
      <name val="Times New Roman"/>
      <family val="1"/>
    </font>
    <font>
      <b/>
      <sz val="9"/>
      <name val="Times New Roman"/>
      <family val="1"/>
    </font>
    <font>
      <sz val="10.5"/>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Calibri"/>
      <family val="2"/>
    </font>
    <font>
      <b/>
      <sz val="16"/>
      <color indexed="8"/>
      <name val="Times New Roman"/>
      <family val="1"/>
    </font>
    <font>
      <sz val="11"/>
      <color indexed="10"/>
      <name val="Times New Roman"/>
      <family val="1"/>
    </font>
    <font>
      <b/>
      <sz val="14"/>
      <color indexed="8"/>
      <name val="Times New Roman"/>
      <family val="1"/>
    </font>
    <font>
      <sz val="9"/>
      <color indexed="8"/>
      <name val="Calibri"/>
      <family val="2"/>
    </font>
    <font>
      <sz val="9"/>
      <color indexed="8"/>
      <name val="Times New Roman"/>
      <family val="1"/>
    </font>
    <font>
      <b/>
      <sz val="13"/>
      <color indexed="8"/>
      <name val="Times New Roman"/>
      <family val="1"/>
    </font>
    <font>
      <sz val="9"/>
      <name val="Calibri"/>
      <family val="2"/>
    </font>
    <font>
      <sz val="11"/>
      <name val="Calibri"/>
      <family val="2"/>
    </font>
    <font>
      <sz val="11"/>
      <color indexed="63"/>
      <name val="Times New Roman"/>
      <family val="1"/>
    </font>
    <font>
      <sz val="10"/>
      <color indexed="10"/>
      <name val="Times New Roman"/>
      <family val="1"/>
    </font>
    <font>
      <sz val="9"/>
      <color indexed="10"/>
      <name val="Times New Roman"/>
      <family val="1"/>
    </font>
    <font>
      <sz val="9"/>
      <color indexed="10"/>
      <name val="Calibri"/>
      <family val="2"/>
    </font>
    <font>
      <sz val="10"/>
      <name val="Calibri"/>
      <family val="2"/>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1"/>
      <name val="Times New Roman"/>
      <family val="1"/>
    </font>
    <font>
      <sz val="12"/>
      <color theme="1"/>
      <name val="Times New Roman"/>
      <family val="1"/>
    </font>
    <font>
      <b/>
      <sz val="10"/>
      <color theme="1"/>
      <name val="Times New Roman"/>
      <family val="1"/>
    </font>
    <font>
      <sz val="10"/>
      <color theme="1"/>
      <name val="Calibri"/>
      <family val="2"/>
    </font>
    <font>
      <b/>
      <sz val="16"/>
      <color theme="1"/>
      <name val="Times New Roman"/>
      <family val="1"/>
    </font>
    <font>
      <sz val="11"/>
      <color rgb="FFFF0000"/>
      <name val="Times New Roman"/>
      <family val="1"/>
    </font>
    <font>
      <b/>
      <sz val="14"/>
      <color theme="1"/>
      <name val="Times New Roman"/>
      <family val="1"/>
    </font>
    <font>
      <sz val="9"/>
      <color theme="1"/>
      <name val="Calibri"/>
      <family val="2"/>
    </font>
    <font>
      <sz val="9"/>
      <color theme="1"/>
      <name val="Times New Roman"/>
      <family val="1"/>
    </font>
    <font>
      <b/>
      <sz val="13"/>
      <color theme="1"/>
      <name val="Times New Roman"/>
      <family val="1"/>
    </font>
    <font>
      <sz val="10"/>
      <color rgb="FF000000"/>
      <name val="Times New Roman"/>
      <family val="1"/>
    </font>
    <font>
      <sz val="11"/>
      <color rgb="FF000000"/>
      <name val="Times New Roman"/>
      <family val="1"/>
    </font>
    <font>
      <sz val="13"/>
      <color theme="1"/>
      <name val="Times New Roman"/>
      <family val="1"/>
    </font>
    <font>
      <sz val="12"/>
      <color rgb="FF000000"/>
      <name val="Times New Roman"/>
      <family val="1"/>
    </font>
    <font>
      <sz val="9"/>
      <color rgb="FF000000"/>
      <name val="Times New Roman"/>
      <family val="1"/>
    </font>
    <font>
      <sz val="10.5"/>
      <color rgb="FF000000"/>
      <name val="Times New Roman"/>
      <family val="1"/>
    </font>
    <font>
      <sz val="11"/>
      <color rgb="FF333333"/>
      <name val="Times New Roman"/>
      <family val="1"/>
    </font>
    <font>
      <sz val="8"/>
      <color theme="1"/>
      <name val="Times New Roman"/>
      <family val="1"/>
    </font>
    <font>
      <sz val="10"/>
      <color rgb="FFFF0000"/>
      <name val="Times New Roman"/>
      <family val="1"/>
    </font>
    <font>
      <sz val="9"/>
      <color rgb="FFFF0000"/>
      <name val="Times New Roman"/>
      <family val="1"/>
    </font>
    <font>
      <sz val="9"/>
      <color rgb="FFFF0000"/>
      <name val="Calibri"/>
      <family val="2"/>
    </font>
    <font>
      <b/>
      <sz val="12"/>
      <color theme="1"/>
      <name val="Times New Roman"/>
      <family val="1"/>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8" tint="-0.24997000396251678"/>
        <bgColor indexed="64"/>
      </patternFill>
    </fill>
    <fill>
      <patternFill patternType="solid">
        <fgColor theme="2" tint="-0.24997000396251678"/>
        <bgColor indexed="64"/>
      </patternFill>
    </fill>
    <fill>
      <patternFill patternType="solid">
        <fgColor theme="3" tint="0.39998000860214233"/>
        <bgColor indexed="64"/>
      </patternFill>
    </fill>
    <fill>
      <patternFill patternType="solid">
        <fgColor theme="6" tint="-0.24997000396251678"/>
        <bgColor indexed="64"/>
      </patternFill>
    </fill>
    <fill>
      <patternFill patternType="solid">
        <fgColor rgb="FFFFC000"/>
        <bgColor indexed="64"/>
      </patternFill>
    </fill>
    <fill>
      <patternFill patternType="solid">
        <fgColor theme="1" tint="0.49998000264167786"/>
        <bgColor indexed="64"/>
      </patternFill>
    </fill>
    <fill>
      <patternFill patternType="solid">
        <fgColor theme="9" tint="-0.24997000396251678"/>
        <bgColor indexed="64"/>
      </patternFill>
    </fill>
    <fill>
      <patternFill patternType="solid">
        <fgColor rgb="FF7030A0"/>
        <bgColor indexed="64"/>
      </patternFill>
    </fill>
    <fill>
      <patternFill patternType="solid">
        <fgColor theme="2" tint="-0.4999699890613556"/>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00B050"/>
        <bgColor indexed="64"/>
      </patternFill>
    </fill>
  </fills>
  <borders count="30">
    <border>
      <left/>
      <right/>
      <top/>
      <bottom/>
      <diagonal/>
    </border>
    <border>
      <left>
        <color indexed="63"/>
      </left>
      <right>
        <color indexed="63"/>
      </right>
      <top style="thin"/>
      <bottom style="double"/>
    </border>
    <border>
      <left>
        <color indexed="63"/>
      </left>
      <right>
        <color indexed="63"/>
      </right>
      <top style="double"/>
      <bottom style="double"/>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hair"/>
      <right>
        <color indexed="63"/>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color indexed="63"/>
      </left>
      <right style="thin"/>
      <top>
        <color indexed="63"/>
      </top>
      <bottom style="thin"/>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4" fillId="0" borderId="0">
      <alignment/>
      <protection/>
    </xf>
    <xf numFmtId="0" fontId="10" fillId="0" borderId="0">
      <alignment/>
      <protection/>
    </xf>
    <xf numFmtId="0" fontId="10" fillId="0" borderId="0">
      <alignment/>
      <protection/>
    </xf>
    <xf numFmtId="170" fontId="14" fillId="0" borderId="0">
      <alignment/>
      <protection locked="0"/>
    </xf>
    <xf numFmtId="170" fontId="14" fillId="0" borderId="0">
      <alignment/>
      <protection locked="0"/>
    </xf>
    <xf numFmtId="170" fontId="14" fillId="0" borderId="0">
      <alignment/>
      <protection locked="0"/>
    </xf>
    <xf numFmtId="0" fontId="15" fillId="0" borderId="0">
      <alignment/>
      <protection locked="0"/>
    </xf>
    <xf numFmtId="0" fontId="15" fillId="0" borderId="0">
      <alignment/>
      <protection locked="0"/>
    </xf>
    <xf numFmtId="0" fontId="14" fillId="0" borderId="1">
      <alignment/>
      <protection locked="0"/>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16" fillId="0" borderId="0" applyFill="0" applyBorder="0" applyAlignment="0">
      <protection/>
    </xf>
    <xf numFmtId="210" fontId="10" fillId="0" borderId="0" applyFill="0" applyBorder="0" applyAlignment="0">
      <protection/>
    </xf>
    <xf numFmtId="209" fontId="2" fillId="0" borderId="0" applyFill="0" applyBorder="0" applyAlignment="0">
      <protection/>
    </xf>
    <xf numFmtId="205" fontId="17" fillId="0" borderId="0" applyFill="0" applyBorder="0" applyAlignment="0">
      <protection/>
    </xf>
    <xf numFmtId="206" fontId="17" fillId="0" borderId="0" applyFill="0" applyBorder="0" applyAlignment="0">
      <protection/>
    </xf>
    <xf numFmtId="202" fontId="10" fillId="0" borderId="0" applyFill="0" applyBorder="0" applyAlignment="0">
      <protection/>
    </xf>
    <xf numFmtId="211" fontId="10" fillId="0" borderId="0" applyFill="0" applyBorder="0" applyAlignment="0">
      <protection/>
    </xf>
    <xf numFmtId="210" fontId="10" fillId="0" borderId="0" applyFill="0" applyBorder="0" applyAlignment="0">
      <protection/>
    </xf>
    <xf numFmtId="0" fontId="2" fillId="0" borderId="0" applyFont="0" applyFill="0" applyBorder="0" applyAlignment="0" applyProtection="0"/>
    <xf numFmtId="202" fontId="10" fillId="0" borderId="0" applyFont="0" applyFill="0" applyBorder="0" applyAlignment="0" applyProtection="0"/>
    <xf numFmtId="217" fontId="18" fillId="0" borderId="0" applyFont="0" applyFill="0" applyBorder="0" applyAlignment="0" applyProtection="0"/>
    <xf numFmtId="216" fontId="19" fillId="0" borderId="0" applyFont="0" applyFill="0" applyBorder="0" applyAlignment="0" applyProtection="0"/>
    <xf numFmtId="210" fontId="10" fillId="0" borderId="0" applyFont="0" applyFill="0" applyBorder="0" applyAlignment="0" applyProtection="0"/>
    <xf numFmtId="218" fontId="20" fillId="0" borderId="0" applyFont="0" applyFill="0" applyBorder="0" applyAlignment="0" applyProtection="0"/>
    <xf numFmtId="212" fontId="2" fillId="20" borderId="0" applyFont="0" applyFill="0" applyBorder="0" applyAlignment="0" applyProtection="0"/>
    <xf numFmtId="14" fontId="16" fillId="0" borderId="0" applyFill="0" applyBorder="0" applyAlignment="0">
      <protection/>
    </xf>
    <xf numFmtId="213" fontId="2" fillId="20" borderId="0" applyFont="0" applyFill="0" applyBorder="0" applyAlignment="0" applyProtection="0"/>
    <xf numFmtId="38" fontId="19" fillId="0" borderId="2">
      <alignment vertical="center"/>
      <protection/>
    </xf>
    <xf numFmtId="0" fontId="21" fillId="0" borderId="0" applyNumberFormat="0" applyFill="0" applyBorder="0" applyAlignment="0" applyProtection="0"/>
    <xf numFmtId="202" fontId="10" fillId="0" borderId="0" applyFill="0" applyBorder="0" applyAlignment="0">
      <protection/>
    </xf>
    <xf numFmtId="210" fontId="10" fillId="0" borderId="0" applyFill="0" applyBorder="0" applyAlignment="0">
      <protection/>
    </xf>
    <xf numFmtId="202" fontId="10" fillId="0" borderId="0" applyFill="0" applyBorder="0" applyAlignment="0">
      <protection/>
    </xf>
    <xf numFmtId="211" fontId="10" fillId="0" borderId="0" applyFill="0" applyBorder="0" applyAlignment="0">
      <protection/>
    </xf>
    <xf numFmtId="210" fontId="10" fillId="0" borderId="0" applyFill="0" applyBorder="0" applyAlignment="0">
      <protection/>
    </xf>
    <xf numFmtId="10" fontId="22" fillId="21" borderId="3" applyNumberFormat="0" applyFill="0" applyBorder="0" applyAlignment="0" applyProtection="0"/>
    <xf numFmtId="38" fontId="9" fillId="22" borderId="0" applyNumberFormat="0" applyBorder="0" applyAlignment="0" applyProtection="0"/>
    <xf numFmtId="0" fontId="7" fillId="0" borderId="4" applyNumberFormat="0" applyAlignment="0" applyProtection="0"/>
    <xf numFmtId="0" fontId="7" fillId="0" borderId="5">
      <alignment horizontal="left" vertical="center"/>
      <protection/>
    </xf>
    <xf numFmtId="14" fontId="8" fillId="23" borderId="6">
      <alignment horizontal="center" vertical="center" wrapText="1"/>
      <protection/>
    </xf>
    <xf numFmtId="0" fontId="23" fillId="0" borderId="0" applyNumberFormat="0" applyFill="0" applyBorder="0" applyAlignment="0" applyProtection="0"/>
    <xf numFmtId="214" fontId="2" fillId="24" borderId="3" applyNumberFormat="0" applyFont="0" applyAlignment="0">
      <protection locked="0"/>
    </xf>
    <xf numFmtId="10" fontId="9" fillId="25" borderId="3" applyNumberFormat="0" applyBorder="0" applyAlignment="0" applyProtection="0"/>
    <xf numFmtId="202" fontId="10" fillId="0" borderId="0" applyFill="0" applyBorder="0" applyAlignment="0">
      <protection/>
    </xf>
    <xf numFmtId="210" fontId="10" fillId="0" borderId="0" applyFill="0" applyBorder="0" applyAlignment="0">
      <protection/>
    </xf>
    <xf numFmtId="202" fontId="10" fillId="0" borderId="0" applyFill="0" applyBorder="0" applyAlignment="0">
      <protection/>
    </xf>
    <xf numFmtId="211" fontId="10" fillId="0" borderId="0" applyFill="0" applyBorder="0" applyAlignment="0">
      <protection/>
    </xf>
    <xf numFmtId="210" fontId="10" fillId="0" borderId="0" applyFill="0" applyBorder="0" applyAlignment="0">
      <protection/>
    </xf>
    <xf numFmtId="220" fontId="2" fillId="0" borderId="0">
      <alignment/>
      <protection/>
    </xf>
    <xf numFmtId="0" fontId="2" fillId="0" borderId="0">
      <alignment/>
      <protection/>
    </xf>
    <xf numFmtId="0" fontId="24" fillId="0" borderId="0">
      <alignment/>
      <protection/>
    </xf>
    <xf numFmtId="0" fontId="10" fillId="0" borderId="0">
      <alignment/>
      <protection/>
    </xf>
    <xf numFmtId="215" fontId="2" fillId="20" borderId="0">
      <alignment/>
      <protection/>
    </xf>
    <xf numFmtId="0" fontId="25" fillId="20" borderId="0">
      <alignment/>
      <protection/>
    </xf>
    <xf numFmtId="200" fontId="2" fillId="0" borderId="0" applyFont="0" applyFill="0" applyBorder="0" applyAlignment="0" applyProtection="0"/>
    <xf numFmtId="206" fontId="17" fillId="0" borderId="0" applyFont="0" applyFill="0" applyBorder="0" applyAlignment="0" applyProtection="0"/>
    <xf numFmtId="204" fontId="17" fillId="0" borderId="0" applyFont="0" applyFill="0" applyBorder="0" applyAlignment="0" applyProtection="0"/>
    <xf numFmtId="10" fontId="2" fillId="0" borderId="0" applyFont="0" applyFill="0" applyBorder="0" applyAlignment="0" applyProtection="0"/>
    <xf numFmtId="219" fontId="20" fillId="0" borderId="0" applyFont="0" applyFill="0" applyBorder="0" applyAlignment="0" applyProtection="0"/>
    <xf numFmtId="197" fontId="10" fillId="0" borderId="0">
      <alignment/>
      <protection/>
    </xf>
    <xf numFmtId="198" fontId="10" fillId="0" borderId="0">
      <alignment/>
      <protection/>
    </xf>
    <xf numFmtId="202" fontId="10" fillId="0" borderId="0" applyFill="0" applyBorder="0" applyAlignment="0">
      <protection/>
    </xf>
    <xf numFmtId="210" fontId="10" fillId="0" borderId="0" applyFill="0" applyBorder="0" applyAlignment="0">
      <protection/>
    </xf>
    <xf numFmtId="202" fontId="10" fillId="0" borderId="0" applyFill="0" applyBorder="0" applyAlignment="0">
      <protection/>
    </xf>
    <xf numFmtId="211" fontId="10" fillId="0" borderId="0" applyFill="0" applyBorder="0" applyAlignment="0">
      <protection/>
    </xf>
    <xf numFmtId="210" fontId="10" fillId="0" borderId="0" applyFill="0" applyBorder="0" applyAlignment="0">
      <protection/>
    </xf>
    <xf numFmtId="0" fontId="24" fillId="0" borderId="0" applyNumberFormat="0">
      <alignment horizontal="left"/>
      <protection/>
    </xf>
    <xf numFmtId="3" fontId="4" fillId="0" borderId="0" applyFont="0" applyFill="0" applyBorder="0" applyAlignment="0">
      <protection/>
    </xf>
    <xf numFmtId="203" fontId="26" fillId="0" borderId="3">
      <alignment horizontal="left" vertical="center"/>
      <protection locked="0"/>
    </xf>
    <xf numFmtId="49" fontId="16" fillId="0" borderId="0" applyFill="0" applyBorder="0" applyAlignment="0">
      <protection/>
    </xf>
    <xf numFmtId="207" fontId="17" fillId="0" borderId="0" applyFill="0" applyBorder="0" applyAlignment="0">
      <protection/>
    </xf>
    <xf numFmtId="208" fontId="17" fillId="0" borderId="0" applyFill="0" applyBorder="0" applyAlignment="0">
      <protection/>
    </xf>
    <xf numFmtId="0" fontId="11" fillId="0" borderId="0" applyFill="0" applyBorder="0" applyProtection="0">
      <alignment horizontal="left" vertical="top"/>
    </xf>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0" fillId="31" borderId="0" applyNumberFormat="0" applyBorder="0" applyAlignment="0" applyProtection="0"/>
    <xf numFmtId="199" fontId="4" fillId="0" borderId="7">
      <alignment/>
      <protection locked="0"/>
    </xf>
    <xf numFmtId="0" fontId="81" fillId="32" borderId="8" applyNumberFormat="0" applyAlignment="0" applyProtection="0"/>
    <xf numFmtId="0" fontId="82" fillId="33" borderId="9" applyNumberFormat="0" applyAlignment="0" applyProtection="0"/>
    <xf numFmtId="0" fontId="83" fillId="33" borderId="8" applyNumberFormat="0" applyAlignment="0" applyProtection="0"/>
    <xf numFmtId="0" fontId="84" fillId="0" borderId="0" applyNumberFormat="0" applyFill="0" applyBorder="0" applyAlignment="0" applyProtection="0"/>
    <xf numFmtId="0" fontId="6" fillId="22" borderId="10">
      <alignment/>
      <protection/>
    </xf>
    <xf numFmtId="14" fontId="4"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0" fontId="85" fillId="0" borderId="11" applyNumberFormat="0" applyFill="0" applyAlignment="0" applyProtection="0"/>
    <xf numFmtId="0" fontId="86" fillId="0" borderId="12" applyNumberFormat="0" applyFill="0" applyAlignment="0" applyProtection="0"/>
    <xf numFmtId="0" fontId="87" fillId="0" borderId="13" applyNumberFormat="0" applyFill="0" applyAlignment="0" applyProtection="0"/>
    <xf numFmtId="0" fontId="87" fillId="0" borderId="0" applyNumberFormat="0" applyFill="0" applyBorder="0" applyAlignment="0" applyProtection="0"/>
    <xf numFmtId="199" fontId="12" fillId="23" borderId="7">
      <alignment/>
      <protection/>
    </xf>
    <xf numFmtId="0" fontId="2" fillId="0" borderId="3">
      <alignment horizontal="right"/>
      <protection/>
    </xf>
    <xf numFmtId="0" fontId="88" fillId="0" borderId="14" applyNumberFormat="0" applyFill="0" applyAlignment="0" applyProtection="0"/>
    <xf numFmtId="0" fontId="2" fillId="0" borderId="0">
      <alignment/>
      <protection/>
    </xf>
    <xf numFmtId="0" fontId="89" fillId="34" borderId="15" applyNumberFormat="0" applyAlignment="0" applyProtection="0"/>
    <xf numFmtId="0" fontId="90" fillId="0" borderId="0" applyNumberFormat="0" applyFill="0" applyBorder="0" applyAlignment="0" applyProtection="0"/>
    <xf numFmtId="0" fontId="2" fillId="0" borderId="3">
      <alignment/>
      <protection/>
    </xf>
    <xf numFmtId="0" fontId="91" fillId="35" borderId="0" applyNumberFormat="0" applyBorder="0" applyAlignment="0" applyProtection="0"/>
    <xf numFmtId="0" fontId="2"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92" fillId="0" borderId="0" applyNumberFormat="0" applyFill="0" applyBorder="0" applyAlignment="0" applyProtection="0"/>
    <xf numFmtId="0" fontId="93" fillId="36" borderId="0" applyNumberFormat="0" applyBorder="0" applyAlignment="0" applyProtection="0"/>
    <xf numFmtId="0" fontId="94" fillId="0" borderId="0" applyNumberFormat="0" applyFill="0" applyBorder="0" applyAlignment="0" applyProtection="0"/>
    <xf numFmtId="0" fontId="0" fillId="37" borderId="16"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95" fillId="0" borderId="17" applyNumberFormat="0" applyFill="0" applyAlignment="0" applyProtection="0"/>
    <xf numFmtId="0" fontId="10" fillId="0" borderId="0">
      <alignment/>
      <protection/>
    </xf>
    <xf numFmtId="0" fontId="19" fillId="0" borderId="0" applyNumberFormat="0" applyFont="0" applyFill="0" applyBorder="0" applyAlignment="0" applyProtection="0"/>
    <xf numFmtId="0" fontId="4" fillId="0" borderId="0">
      <alignment vertical="justify"/>
      <protection/>
    </xf>
    <xf numFmtId="0" fontId="96" fillId="0" borderId="0" applyNumberFormat="0" applyFill="0" applyBorder="0" applyAlignment="0" applyProtection="0"/>
    <xf numFmtId="201" fontId="4" fillId="0" borderId="0" applyFont="0" applyFill="0" applyBorder="0" applyAlignment="0" applyProtection="0"/>
    <xf numFmtId="171" fontId="27"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97" fillId="38" borderId="0" applyNumberFormat="0" applyBorder="0" applyAlignment="0" applyProtection="0"/>
    <xf numFmtId="4" fontId="2" fillId="0" borderId="3">
      <alignment/>
      <protection/>
    </xf>
    <xf numFmtId="170" fontId="14" fillId="0" borderId="0">
      <alignment/>
      <protection locked="0"/>
    </xf>
  </cellStyleXfs>
  <cellXfs count="1076">
    <xf numFmtId="0" fontId="0" fillId="0" borderId="0" xfId="0" applyFont="1" applyAlignment="1">
      <alignment/>
    </xf>
    <xf numFmtId="0" fontId="98" fillId="0" borderId="3" xfId="0" applyFont="1" applyFill="1" applyBorder="1" applyAlignment="1">
      <alignment horizontal="center" vertical="center" wrapText="1"/>
    </xf>
    <xf numFmtId="0" fontId="99" fillId="0" borderId="3" xfId="0" applyFont="1" applyFill="1" applyBorder="1" applyAlignment="1">
      <alignment horizontal="center" vertical="center" wrapText="1"/>
    </xf>
    <xf numFmtId="0" fontId="0" fillId="0" borderId="0" xfId="0" applyFill="1" applyAlignment="1">
      <alignment/>
    </xf>
    <xf numFmtId="0" fontId="98"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ont="1" applyFill="1" applyAlignment="1">
      <alignment horizontal="center"/>
    </xf>
    <xf numFmtId="221" fontId="99" fillId="0" borderId="3" xfId="151" applyNumberFormat="1" applyFont="1" applyFill="1" applyBorder="1" applyAlignment="1">
      <alignment horizontal="center" vertical="center" wrapText="1"/>
    </xf>
    <xf numFmtId="0" fontId="100" fillId="0" borderId="3"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3" fontId="101" fillId="0" borderId="3" xfId="0" applyNumberFormat="1" applyFont="1" applyFill="1" applyBorder="1" applyAlignment="1">
      <alignment horizontal="center" vertical="center" wrapText="1"/>
    </xf>
    <xf numFmtId="0" fontId="102" fillId="0" borderId="3" xfId="0" applyFont="1" applyFill="1" applyBorder="1" applyAlignment="1">
      <alignment horizontal="center" vertical="center" wrapText="1"/>
    </xf>
    <xf numFmtId="0" fontId="31" fillId="0" borderId="3" xfId="0" applyFont="1" applyFill="1" applyBorder="1" applyAlignment="1" applyProtection="1">
      <alignment horizontal="center"/>
      <protection locked="0"/>
    </xf>
    <xf numFmtId="171" fontId="99" fillId="0" borderId="3" xfId="153" applyFont="1" applyFill="1" applyBorder="1" applyAlignment="1">
      <alignment vertical="center" wrapText="1"/>
    </xf>
    <xf numFmtId="0" fontId="0" fillId="0" borderId="3" xfId="0" applyFill="1" applyBorder="1" applyAlignment="1">
      <alignment/>
    </xf>
    <xf numFmtId="0" fontId="103" fillId="0" borderId="0" xfId="0" applyFont="1" applyFill="1" applyAlignment="1">
      <alignment/>
    </xf>
    <xf numFmtId="3" fontId="98" fillId="0" borderId="3" xfId="0" applyNumberFormat="1" applyFont="1" applyFill="1" applyBorder="1" applyAlignment="1">
      <alignment horizontal="center" vertical="center" wrapText="1"/>
    </xf>
    <xf numFmtId="0" fontId="99" fillId="0" borderId="3" xfId="0" applyFont="1" applyFill="1" applyBorder="1" applyAlignment="1">
      <alignment/>
    </xf>
    <xf numFmtId="3" fontId="98" fillId="0" borderId="3" xfId="0" applyNumberFormat="1" applyFont="1" applyFill="1" applyBorder="1" applyAlignment="1">
      <alignment vertical="center" wrapText="1"/>
    </xf>
    <xf numFmtId="0" fontId="104" fillId="0" borderId="0" xfId="0" applyFont="1" applyFill="1" applyBorder="1" applyAlignment="1">
      <alignment/>
    </xf>
    <xf numFmtId="0" fontId="104" fillId="0" borderId="0" xfId="0" applyFont="1" applyFill="1" applyBorder="1" applyAlignment="1">
      <alignment horizontal="center" vertical="center"/>
    </xf>
    <xf numFmtId="0" fontId="105" fillId="0" borderId="3" xfId="0" applyFont="1" applyFill="1" applyBorder="1" applyAlignment="1">
      <alignment horizontal="center" vertical="center" wrapText="1"/>
    </xf>
    <xf numFmtId="3" fontId="29" fillId="0" borderId="3" xfId="0" applyNumberFormat="1" applyFont="1" applyFill="1" applyBorder="1" applyAlignment="1">
      <alignment horizontal="center" vertical="center" wrapText="1"/>
    </xf>
    <xf numFmtId="3" fontId="105" fillId="0" borderId="3" xfId="0" applyNumberFormat="1" applyFont="1" applyFill="1" applyBorder="1" applyAlignment="1">
      <alignment horizontal="center" vertical="center" wrapText="1"/>
    </xf>
    <xf numFmtId="0" fontId="98" fillId="0" borderId="0" xfId="0" applyFont="1" applyFill="1" applyAlignment="1">
      <alignment/>
    </xf>
    <xf numFmtId="0" fontId="102" fillId="0" borderId="0" xfId="0" applyFont="1" applyFill="1" applyAlignment="1">
      <alignment/>
    </xf>
    <xf numFmtId="3" fontId="98" fillId="0" borderId="0" xfId="0" applyNumberFormat="1" applyFont="1" applyFill="1" applyBorder="1" applyAlignment="1">
      <alignment vertical="center" wrapText="1"/>
    </xf>
    <xf numFmtId="3" fontId="106"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2" fontId="107" fillId="0" borderId="0" xfId="0" applyNumberFormat="1" applyFont="1" applyFill="1" applyAlignment="1">
      <alignment horizontal="center"/>
    </xf>
    <xf numFmtId="4" fontId="107" fillId="0" borderId="0" xfId="0" applyNumberFormat="1" applyFont="1" applyFill="1" applyAlignment="1">
      <alignment horizontal="center"/>
    </xf>
    <xf numFmtId="223" fontId="108" fillId="0" borderId="0" xfId="0" applyNumberFormat="1" applyFont="1" applyFill="1" applyAlignment="1">
      <alignment/>
    </xf>
    <xf numFmtId="223" fontId="0" fillId="0" borderId="0" xfId="0" applyNumberFormat="1" applyFill="1" applyAlignment="1">
      <alignment/>
    </xf>
    <xf numFmtId="0" fontId="99" fillId="0" borderId="0" xfId="0" applyFont="1" applyFill="1" applyAlignment="1">
      <alignment horizontal="center"/>
    </xf>
    <xf numFmtId="0" fontId="30" fillId="0" borderId="3" xfId="133" applyFont="1" applyFill="1" applyBorder="1" applyAlignment="1" applyProtection="1">
      <alignment horizontal="center" vertical="center" wrapText="1"/>
      <protection locked="0"/>
    </xf>
    <xf numFmtId="0" fontId="98" fillId="0" borderId="5" xfId="0" applyFont="1" applyFill="1" applyBorder="1" applyAlignment="1">
      <alignment horizontal="center" vertical="center" wrapText="1"/>
    </xf>
    <xf numFmtId="0" fontId="0" fillId="0" borderId="18" xfId="0" applyFill="1" applyBorder="1" applyAlignment="1">
      <alignment/>
    </xf>
    <xf numFmtId="0" fontId="33" fillId="0" borderId="19" xfId="0" applyFont="1" applyFill="1" applyBorder="1" applyAlignment="1" applyProtection="1">
      <alignment horizontal="center"/>
      <protection locked="0"/>
    </xf>
    <xf numFmtId="49" fontId="100" fillId="0" borderId="3" xfId="0" applyNumberFormat="1" applyFont="1" applyFill="1" applyBorder="1" applyAlignment="1">
      <alignment vertical="center" wrapText="1"/>
    </xf>
    <xf numFmtId="0" fontId="31" fillId="0" borderId="3" xfId="0" applyFont="1" applyFill="1" applyBorder="1" applyAlignment="1" applyProtection="1">
      <alignment horizontal="center" vertical="center"/>
      <protection locked="0"/>
    </xf>
    <xf numFmtId="229" fontId="28" fillId="0" borderId="3" xfId="0" applyNumberFormat="1" applyFont="1" applyFill="1" applyBorder="1" applyAlignment="1">
      <alignment horizontal="left" vertical="center" wrapText="1"/>
    </xf>
    <xf numFmtId="229" fontId="5"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4" fontId="18"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0" fontId="5" fillId="0" borderId="3" xfId="0" applyFont="1" applyFill="1" applyBorder="1" applyAlignment="1">
      <alignment horizontal="left" vertical="center" wrapText="1"/>
    </xf>
    <xf numFmtId="4" fontId="18" fillId="0" borderId="3" xfId="0" applyNumberFormat="1" applyFont="1" applyFill="1" applyBorder="1" applyAlignment="1">
      <alignment horizontal="center" vertical="center" wrapText="1"/>
    </xf>
    <xf numFmtId="229" fontId="5" fillId="0" borderId="3" xfId="0" applyNumberFormat="1" applyFont="1" applyFill="1" applyBorder="1" applyAlignment="1">
      <alignment horizontal="left" vertical="center" wrapText="1"/>
    </xf>
    <xf numFmtId="0" fontId="5" fillId="0" borderId="3" xfId="0" applyFont="1" applyFill="1" applyBorder="1" applyAlignment="1">
      <alignment vertical="center" wrapText="1"/>
    </xf>
    <xf numFmtId="0" fontId="100" fillId="0" borderId="3" xfId="0" applyFont="1" applyFill="1" applyBorder="1" applyAlignment="1">
      <alignment horizontal="left" vertical="center" wrapText="1"/>
    </xf>
    <xf numFmtId="171" fontId="99" fillId="0" borderId="20" xfId="153" applyFont="1" applyFill="1" applyBorder="1" applyAlignment="1">
      <alignment horizontal="center" vertical="center" wrapText="1"/>
    </xf>
    <xf numFmtId="0" fontId="99" fillId="0" borderId="19" xfId="0" applyFont="1" applyFill="1" applyBorder="1" applyAlignment="1">
      <alignment vertical="center" wrapText="1"/>
    </xf>
    <xf numFmtId="229" fontId="5" fillId="0" borderId="21" xfId="0" applyNumberFormat="1" applyFont="1" applyFill="1" applyBorder="1" applyAlignment="1">
      <alignment horizontal="left" vertical="center" wrapText="1"/>
    </xf>
    <xf numFmtId="3" fontId="28"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2" fontId="108" fillId="0" borderId="3" xfId="0" applyNumberFormat="1" applyFont="1" applyFill="1" applyBorder="1" applyAlignment="1">
      <alignment horizontal="center" vertical="center" wrapText="1"/>
    </xf>
    <xf numFmtId="0" fontId="100" fillId="0" borderId="3" xfId="0" applyFont="1" applyFill="1" applyBorder="1" applyAlignment="1">
      <alignment vertical="center" wrapText="1"/>
    </xf>
    <xf numFmtId="0" fontId="32" fillId="0" borderId="3" xfId="0" applyFont="1" applyFill="1" applyBorder="1" applyAlignment="1" applyProtection="1">
      <alignment horizontal="center" vertical="center"/>
      <protection locked="0"/>
    </xf>
    <xf numFmtId="1" fontId="5"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100" fillId="0" borderId="0" xfId="0" applyFont="1" applyFill="1" applyAlignment="1">
      <alignment wrapText="1"/>
    </xf>
    <xf numFmtId="3" fontId="29" fillId="0" borderId="3" xfId="0" applyNumberFormat="1" applyFont="1" applyFill="1" applyBorder="1" applyAlignment="1">
      <alignment horizontal="center" vertical="center"/>
    </xf>
    <xf numFmtId="3" fontId="102" fillId="0" borderId="3" xfId="0" applyNumberFormat="1" applyFont="1" applyFill="1" applyBorder="1" applyAlignment="1">
      <alignment horizontal="center" vertical="center" wrapText="1"/>
    </xf>
    <xf numFmtId="229" fontId="5" fillId="0" borderId="19" xfId="0" applyNumberFormat="1" applyFont="1" applyFill="1" applyBorder="1" applyAlignment="1">
      <alignment horizontal="left" vertical="center" wrapText="1"/>
    </xf>
    <xf numFmtId="0" fontId="100" fillId="0" borderId="3" xfId="0" applyFont="1" applyFill="1" applyBorder="1" applyAlignment="1">
      <alignment wrapText="1"/>
    </xf>
    <xf numFmtId="0" fontId="102" fillId="0" borderId="3" xfId="0" applyFont="1" applyFill="1" applyBorder="1" applyAlignment="1">
      <alignment horizontal="center" vertical="center"/>
    </xf>
    <xf numFmtId="0" fontId="5" fillId="0" borderId="19" xfId="0" applyFont="1" applyFill="1" applyBorder="1" applyAlignment="1">
      <alignment horizontal="left" vertical="center"/>
    </xf>
    <xf numFmtId="229" fontId="5" fillId="0" borderId="19" xfId="0" applyNumberFormat="1" applyFont="1" applyFill="1" applyBorder="1" applyAlignment="1">
      <alignment horizontal="left" vertical="center" wrapText="1"/>
    </xf>
    <xf numFmtId="2" fontId="0" fillId="0" borderId="0" xfId="0" applyNumberFormat="1" applyFill="1" applyAlignment="1">
      <alignment/>
    </xf>
    <xf numFmtId="229" fontId="28" fillId="0" borderId="3" xfId="0" applyNumberFormat="1" applyFont="1" applyBorder="1" applyAlignment="1">
      <alignment horizontal="left" vertical="center" wrapText="1"/>
    </xf>
    <xf numFmtId="221" fontId="5" fillId="0" borderId="3" xfId="151" applyNumberFormat="1" applyFont="1" applyFill="1" applyBorder="1" applyAlignment="1">
      <alignment horizontal="center" vertical="center" wrapText="1"/>
    </xf>
    <xf numFmtId="4" fontId="0" fillId="0" borderId="0" xfId="0" applyNumberFormat="1" applyFill="1" applyAlignment="1">
      <alignment horizontal="center"/>
    </xf>
    <xf numFmtId="184" fontId="100" fillId="0" borderId="3" xfId="0" applyNumberFormat="1" applyFont="1" applyFill="1" applyBorder="1" applyAlignment="1">
      <alignment horizontal="center" vertical="center"/>
    </xf>
    <xf numFmtId="229" fontId="28" fillId="0" borderId="3" xfId="0" applyNumberFormat="1" applyFont="1" applyBorder="1" applyAlignment="1">
      <alignment horizontal="center" vertical="center" wrapText="1"/>
    </xf>
    <xf numFmtId="0" fontId="0" fillId="0" borderId="0" xfId="0" applyFill="1" applyBorder="1" applyAlignment="1">
      <alignment horizontal="center" vertical="center"/>
    </xf>
    <xf numFmtId="3" fontId="100" fillId="0" borderId="3" xfId="0" applyNumberFormat="1" applyFont="1" applyFill="1" applyBorder="1" applyAlignment="1">
      <alignment horizontal="center" vertical="center"/>
    </xf>
    <xf numFmtId="4" fontId="100" fillId="0" borderId="3" xfId="0" applyNumberFormat="1" applyFont="1" applyFill="1" applyBorder="1" applyAlignment="1">
      <alignment horizontal="center" vertical="center"/>
    </xf>
    <xf numFmtId="3" fontId="109" fillId="0" borderId="3" xfId="0" applyNumberFormat="1" applyFont="1" applyFill="1" applyBorder="1" applyAlignment="1">
      <alignment horizontal="center" vertical="center" wrapText="1"/>
    </xf>
    <xf numFmtId="3" fontId="110" fillId="0" borderId="3" xfId="0" applyNumberFormat="1" applyFont="1" applyFill="1" applyBorder="1" applyAlignment="1">
      <alignment horizontal="center" vertical="center"/>
    </xf>
    <xf numFmtId="0" fontId="102" fillId="4" borderId="3" xfId="0" applyFont="1" applyFill="1" applyBorder="1" applyAlignment="1">
      <alignment horizontal="center" vertical="center" wrapText="1"/>
    </xf>
    <xf numFmtId="49" fontId="100" fillId="4" borderId="3" xfId="0" applyNumberFormat="1" applyFont="1" applyFill="1" applyBorder="1" applyAlignment="1">
      <alignment vertical="center" wrapText="1"/>
    </xf>
    <xf numFmtId="0" fontId="31" fillId="4" borderId="3" xfId="0" applyFont="1" applyFill="1" applyBorder="1" applyAlignment="1" applyProtection="1">
      <alignment horizontal="center" vertical="center"/>
      <protection locked="0"/>
    </xf>
    <xf numFmtId="229" fontId="28" fillId="4" borderId="3" xfId="0" applyNumberFormat="1" applyFont="1" applyFill="1" applyBorder="1" applyAlignment="1">
      <alignment horizontal="left" vertical="center" wrapText="1"/>
    </xf>
    <xf numFmtId="229" fontId="5" fillId="4" borderId="3" xfId="0" applyNumberFormat="1" applyFont="1" applyFill="1" applyBorder="1" applyAlignment="1">
      <alignment horizontal="left" vertical="center" wrapText="1"/>
    </xf>
    <xf numFmtId="0" fontId="99" fillId="4" borderId="3" xfId="0" applyFont="1" applyFill="1" applyBorder="1" applyAlignment="1">
      <alignment wrapText="1"/>
    </xf>
    <xf numFmtId="0" fontId="5" fillId="4" borderId="3" xfId="0" applyFont="1" applyFill="1" applyBorder="1" applyAlignment="1">
      <alignment horizontal="center" vertical="center" wrapText="1"/>
    </xf>
    <xf numFmtId="3" fontId="99" fillId="4" borderId="3" xfId="0" applyNumberFormat="1" applyFont="1" applyFill="1" applyBorder="1" applyAlignment="1">
      <alignment horizontal="center" vertical="center" wrapText="1"/>
    </xf>
    <xf numFmtId="3" fontId="100" fillId="4" borderId="3" xfId="0" applyNumberFormat="1" applyFont="1" applyFill="1" applyBorder="1" applyAlignment="1">
      <alignment horizontal="center" vertical="center" wrapText="1"/>
    </xf>
    <xf numFmtId="3" fontId="18" fillId="4" borderId="3" xfId="0" applyNumberFormat="1" applyFont="1" applyFill="1" applyBorder="1" applyAlignment="1">
      <alignment horizontal="center" vertical="center"/>
    </xf>
    <xf numFmtId="2" fontId="107" fillId="4" borderId="3" xfId="0" applyNumberFormat="1" applyFont="1" applyFill="1" applyBorder="1" applyAlignment="1">
      <alignment horizontal="center" vertical="center"/>
    </xf>
    <xf numFmtId="0" fontId="99" fillId="4" borderId="3" xfId="0" applyFont="1" applyFill="1" applyBorder="1" applyAlignment="1">
      <alignment horizontal="center" vertical="center" wrapText="1"/>
    </xf>
    <xf numFmtId="0" fontId="10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0" xfId="0" applyFill="1" applyBorder="1" applyAlignment="1">
      <alignment/>
    </xf>
    <xf numFmtId="0" fontId="99" fillId="4" borderId="3" xfId="0" applyFont="1" applyFill="1" applyBorder="1" applyAlignment="1">
      <alignment vertical="center" wrapText="1"/>
    </xf>
    <xf numFmtId="0" fontId="99" fillId="4" borderId="3" xfId="0" applyFont="1" applyFill="1" applyBorder="1" applyAlignment="1">
      <alignment horizontal="left" vertical="center" wrapText="1"/>
    </xf>
    <xf numFmtId="223" fontId="18" fillId="4" borderId="3" xfId="0" applyNumberFormat="1" applyFont="1" applyFill="1" applyBorder="1" applyAlignment="1">
      <alignment horizontal="center" vertical="center"/>
    </xf>
    <xf numFmtId="3" fontId="18" fillId="4" borderId="3" xfId="0" applyNumberFormat="1" applyFont="1" applyFill="1" applyBorder="1" applyAlignment="1">
      <alignment horizontal="center" vertical="center" wrapText="1"/>
    </xf>
    <xf numFmtId="0" fontId="32" fillId="4" borderId="3" xfId="0" applyFont="1" applyFill="1" applyBorder="1" applyAlignment="1" applyProtection="1">
      <alignment horizontal="center" vertical="center"/>
      <protection locked="0"/>
    </xf>
    <xf numFmtId="0" fontId="108" fillId="4" borderId="22" xfId="0" applyFont="1" applyFill="1" applyBorder="1" applyAlignment="1">
      <alignment horizontal="left" vertical="center" wrapText="1"/>
    </xf>
    <xf numFmtId="0" fontId="111" fillId="4" borderId="3" xfId="0" applyFont="1" applyFill="1" applyBorder="1" applyAlignment="1">
      <alignment horizontal="left" vertical="center" wrapText="1"/>
    </xf>
    <xf numFmtId="0" fontId="111" fillId="4" borderId="20" xfId="0" applyFont="1" applyFill="1" applyBorder="1" applyAlignment="1">
      <alignment vertical="center" wrapText="1"/>
    </xf>
    <xf numFmtId="0" fontId="111" fillId="4" borderId="3" xfId="0" applyFont="1" applyFill="1" applyBorder="1" applyAlignment="1">
      <alignment vertical="center" wrapText="1"/>
    </xf>
    <xf numFmtId="0" fontId="5" fillId="4" borderId="22" xfId="0" applyFont="1" applyFill="1" applyBorder="1" applyAlignment="1">
      <alignment vertical="center" wrapText="1"/>
    </xf>
    <xf numFmtId="0" fontId="101" fillId="4" borderId="3" xfId="0" applyFont="1" applyFill="1" applyBorder="1" applyAlignment="1">
      <alignment horizontal="center" vertical="center" wrapText="1"/>
    </xf>
    <xf numFmtId="1" fontId="5" fillId="4" borderId="20" xfId="0" applyNumberFormat="1" applyFont="1" applyFill="1" applyBorder="1" applyAlignment="1">
      <alignment horizontal="center" vertical="center" wrapText="1"/>
    </xf>
    <xf numFmtId="2" fontId="108" fillId="4" borderId="3" xfId="0" applyNumberFormat="1" applyFont="1" applyFill="1" applyBorder="1" applyAlignment="1">
      <alignment horizontal="center" vertical="center" wrapText="1"/>
    </xf>
    <xf numFmtId="2" fontId="108" fillId="4" borderId="22" xfId="0" applyNumberFormat="1" applyFont="1" applyFill="1" applyBorder="1" applyAlignment="1">
      <alignment horizontal="center" vertical="center" wrapText="1"/>
    </xf>
    <xf numFmtId="0" fontId="99" fillId="4" borderId="20" xfId="0" applyFont="1" applyFill="1" applyBorder="1" applyAlignment="1">
      <alignment horizontal="center" vertical="center" wrapText="1"/>
    </xf>
    <xf numFmtId="0" fontId="100" fillId="4" borderId="3" xfId="0" applyFont="1" applyFill="1" applyBorder="1" applyAlignment="1">
      <alignment horizontal="left" vertical="center" wrapText="1"/>
    </xf>
    <xf numFmtId="0" fontId="103" fillId="4" borderId="0" xfId="0" applyFont="1" applyFill="1" applyBorder="1" applyAlignment="1">
      <alignment/>
    </xf>
    <xf numFmtId="0" fontId="108" fillId="4" borderId="3" xfId="0" applyFont="1" applyFill="1" applyBorder="1" applyAlignment="1">
      <alignment horizontal="left" vertical="center" wrapText="1"/>
    </xf>
    <xf numFmtId="0" fontId="99" fillId="4" borderId="19" xfId="0" applyFont="1" applyFill="1" applyBorder="1" applyAlignment="1">
      <alignment horizontal="left" vertical="center"/>
    </xf>
    <xf numFmtId="0" fontId="99" fillId="4" borderId="23" xfId="0" applyFont="1" applyFill="1" applyBorder="1" applyAlignment="1">
      <alignment horizontal="left" vertical="center" wrapText="1"/>
    </xf>
    <xf numFmtId="0" fontId="111" fillId="4" borderId="0" xfId="0" applyFont="1" applyFill="1" applyAlignment="1">
      <alignment vertical="center" wrapText="1"/>
    </xf>
    <xf numFmtId="0" fontId="28" fillId="4" borderId="3"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111" fillId="4" borderId="21" xfId="0" applyFont="1" applyFill="1" applyBorder="1" applyAlignment="1">
      <alignment horizontal="left" vertical="center" wrapText="1"/>
    </xf>
    <xf numFmtId="0" fontId="111" fillId="4" borderId="21" xfId="0" applyFont="1" applyFill="1" applyBorder="1" applyAlignment="1">
      <alignment vertical="center" wrapText="1"/>
    </xf>
    <xf numFmtId="0" fontId="5" fillId="4" borderId="20" xfId="0" applyFont="1" applyFill="1" applyBorder="1" applyAlignment="1">
      <alignment vertical="center" wrapText="1"/>
    </xf>
    <xf numFmtId="1" fontId="5" fillId="4" borderId="19" xfId="0" applyNumberFormat="1" applyFont="1" applyFill="1" applyBorder="1" applyAlignment="1">
      <alignment horizontal="center" vertical="center" wrapText="1"/>
    </xf>
    <xf numFmtId="4" fontId="18" fillId="4" borderId="3"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0" fontId="99" fillId="4" borderId="3" xfId="0" applyNumberFormat="1" applyFont="1" applyFill="1" applyBorder="1" applyAlignment="1">
      <alignment horizontal="center" vertical="center" wrapText="1"/>
    </xf>
    <xf numFmtId="0" fontId="5" fillId="4" borderId="3" xfId="0" applyFont="1" applyFill="1" applyBorder="1" applyAlignment="1">
      <alignment vertical="center" wrapText="1"/>
    </xf>
    <xf numFmtId="0" fontId="102" fillId="10" borderId="3" xfId="0" applyFont="1" applyFill="1" applyBorder="1" applyAlignment="1">
      <alignment horizontal="center" vertical="center"/>
    </xf>
    <xf numFmtId="49" fontId="100" fillId="10" borderId="3" xfId="0" applyNumberFormat="1" applyFont="1" applyFill="1" applyBorder="1" applyAlignment="1">
      <alignment vertical="center" wrapText="1"/>
    </xf>
    <xf numFmtId="0" fontId="31" fillId="10" borderId="3" xfId="0" applyFont="1" applyFill="1" applyBorder="1" applyAlignment="1" applyProtection="1">
      <alignment horizontal="center" vertical="center"/>
      <protection locked="0"/>
    </xf>
    <xf numFmtId="229" fontId="28" fillId="10" borderId="3" xfId="0" applyNumberFormat="1" applyFont="1" applyFill="1" applyBorder="1" applyAlignment="1">
      <alignment horizontal="left" vertical="center" wrapText="1"/>
    </xf>
    <xf numFmtId="229" fontId="5" fillId="10" borderId="3" xfId="0" applyNumberFormat="1" applyFont="1" applyFill="1" applyBorder="1" applyAlignment="1">
      <alignment horizontal="left" vertical="center" wrapText="1"/>
    </xf>
    <xf numFmtId="0" fontId="32" fillId="10" borderId="3" xfId="0" applyFont="1" applyFill="1" applyBorder="1" applyAlignment="1" applyProtection="1">
      <alignment horizontal="left" vertical="center" wrapText="1"/>
      <protection locked="0"/>
    </xf>
    <xf numFmtId="0" fontId="99" fillId="10" borderId="3" xfId="0" applyFont="1" applyFill="1" applyBorder="1" applyAlignment="1">
      <alignment horizontal="left" vertical="center" wrapText="1"/>
    </xf>
    <xf numFmtId="3" fontId="5" fillId="10" borderId="3" xfId="0" applyNumberFormat="1" applyFont="1" applyFill="1" applyBorder="1" applyAlignment="1">
      <alignment horizontal="center" vertical="center" wrapText="1"/>
    </xf>
    <xf numFmtId="0" fontId="99" fillId="10" borderId="3" xfId="0" applyFont="1" applyFill="1" applyBorder="1" applyAlignment="1">
      <alignment horizontal="center" vertical="center" wrapText="1"/>
    </xf>
    <xf numFmtId="0" fontId="100" fillId="10" borderId="3" xfId="0" applyFont="1" applyFill="1" applyBorder="1" applyAlignment="1">
      <alignment vertical="center" wrapText="1"/>
    </xf>
    <xf numFmtId="0" fontId="0" fillId="10" borderId="3" xfId="0" applyFill="1" applyBorder="1" applyAlignment="1">
      <alignment horizontal="center" vertical="center"/>
    </xf>
    <xf numFmtId="0" fontId="0" fillId="10" borderId="0" xfId="0" applyFill="1" applyBorder="1" applyAlignment="1">
      <alignment horizontal="center" vertical="center"/>
    </xf>
    <xf numFmtId="0" fontId="0" fillId="10" borderId="0" xfId="0" applyFill="1" applyBorder="1" applyAlignment="1">
      <alignment/>
    </xf>
    <xf numFmtId="0" fontId="100" fillId="10" borderId="3" xfId="0" applyFont="1" applyFill="1" applyBorder="1" applyAlignment="1">
      <alignment horizontal="center" vertical="center" wrapText="1"/>
    </xf>
    <xf numFmtId="0" fontId="102" fillId="39" borderId="3" xfId="0" applyFont="1" applyFill="1" applyBorder="1" applyAlignment="1">
      <alignment horizontal="center" vertical="center" wrapText="1"/>
    </xf>
    <xf numFmtId="49" fontId="100" fillId="39" borderId="3" xfId="0" applyNumberFormat="1" applyFont="1" applyFill="1" applyBorder="1" applyAlignment="1">
      <alignment vertical="center" wrapText="1"/>
    </xf>
    <xf numFmtId="0" fontId="31" fillId="39" borderId="3" xfId="0" applyFont="1" applyFill="1" applyBorder="1" applyAlignment="1" applyProtection="1">
      <alignment horizontal="center" vertical="center"/>
      <protection locked="0"/>
    </xf>
    <xf numFmtId="229" fontId="28" fillId="39" borderId="3" xfId="0" applyNumberFormat="1" applyFont="1" applyFill="1" applyBorder="1" applyAlignment="1">
      <alignment horizontal="left" vertical="center" wrapText="1"/>
    </xf>
    <xf numFmtId="229" fontId="5" fillId="39" borderId="3" xfId="0" applyNumberFormat="1" applyFont="1" applyFill="1" applyBorder="1" applyAlignment="1">
      <alignment horizontal="left" vertical="center" wrapText="1"/>
    </xf>
    <xf numFmtId="0" fontId="111" fillId="39" borderId="0" xfId="0" applyFont="1" applyFill="1" applyAlignment="1">
      <alignment wrapText="1" shrinkToFit="1"/>
    </xf>
    <xf numFmtId="171" fontId="99" fillId="39" borderId="3" xfId="153" applyFont="1" applyFill="1" applyBorder="1" applyAlignment="1">
      <alignment horizontal="center" vertical="center" wrapText="1"/>
    </xf>
    <xf numFmtId="221" fontId="99" fillId="39" borderId="3" xfId="151" applyNumberFormat="1" applyFont="1" applyFill="1" applyBorder="1" applyAlignment="1">
      <alignment horizontal="center" vertical="center" wrapText="1"/>
    </xf>
    <xf numFmtId="3" fontId="100" fillId="39" borderId="3" xfId="0" applyNumberFormat="1" applyFont="1" applyFill="1" applyBorder="1" applyAlignment="1">
      <alignment horizontal="center" vertical="center" wrapText="1"/>
    </xf>
    <xf numFmtId="3" fontId="18" fillId="39" borderId="3" xfId="0" applyNumberFormat="1" applyFont="1" applyFill="1" applyBorder="1" applyAlignment="1">
      <alignment horizontal="center" vertical="center"/>
    </xf>
    <xf numFmtId="2" fontId="107" fillId="39" borderId="3" xfId="0" applyNumberFormat="1" applyFont="1" applyFill="1" applyBorder="1" applyAlignment="1">
      <alignment horizontal="center" vertical="center"/>
    </xf>
    <xf numFmtId="4" fontId="18" fillId="39" borderId="3" xfId="0" applyNumberFormat="1" applyFont="1" applyFill="1" applyBorder="1" applyAlignment="1">
      <alignment horizontal="center" vertical="center" wrapText="1"/>
    </xf>
    <xf numFmtId="0" fontId="99" fillId="39" borderId="3" xfId="0" applyFont="1" applyFill="1" applyBorder="1" applyAlignment="1">
      <alignment horizontal="center" vertical="center" wrapText="1"/>
    </xf>
    <xf numFmtId="0" fontId="100" fillId="39" borderId="3" xfId="0" applyFont="1" applyFill="1" applyBorder="1" applyAlignment="1">
      <alignment horizontal="center" vertical="center" wrapText="1"/>
    </xf>
    <xf numFmtId="0" fontId="0" fillId="39" borderId="3" xfId="0" applyFill="1" applyBorder="1" applyAlignment="1">
      <alignment horizontal="center" vertical="center"/>
    </xf>
    <xf numFmtId="0" fontId="0" fillId="39" borderId="0" xfId="0" applyFill="1" applyBorder="1" applyAlignment="1">
      <alignment/>
    </xf>
    <xf numFmtId="0" fontId="99" fillId="39" borderId="3" xfId="0" applyFont="1" applyFill="1" applyBorder="1" applyAlignment="1">
      <alignment vertical="center" wrapText="1"/>
    </xf>
    <xf numFmtId="2" fontId="100" fillId="39" borderId="3" xfId="0" applyNumberFormat="1" applyFont="1" applyFill="1" applyBorder="1" applyAlignment="1">
      <alignment horizontal="center" vertical="center"/>
    </xf>
    <xf numFmtId="0" fontId="112" fillId="39" borderId="3" xfId="0" applyFont="1" applyFill="1" applyBorder="1" applyAlignment="1">
      <alignment vertical="center" wrapText="1"/>
    </xf>
    <xf numFmtId="229" fontId="5" fillId="39" borderId="19" xfId="0" applyNumberFormat="1" applyFont="1" applyFill="1" applyBorder="1" applyAlignment="1">
      <alignment horizontal="left" vertical="center" wrapText="1"/>
    </xf>
    <xf numFmtId="0" fontId="111" fillId="39" borderId="21" xfId="0" applyFont="1" applyFill="1" applyBorder="1" applyAlignment="1">
      <alignment vertical="center" wrapText="1"/>
    </xf>
    <xf numFmtId="171" fontId="99" fillId="39" borderId="20" xfId="153" applyFont="1" applyFill="1" applyBorder="1" applyAlignment="1">
      <alignment horizontal="center" vertical="center" wrapText="1"/>
    </xf>
    <xf numFmtId="0" fontId="99" fillId="39" borderId="21" xfId="0" applyFont="1" applyFill="1" applyBorder="1" applyAlignment="1">
      <alignment vertical="center" wrapText="1"/>
    </xf>
    <xf numFmtId="2" fontId="108" fillId="39" borderId="3" xfId="0" applyNumberFormat="1" applyFont="1" applyFill="1" applyBorder="1" applyAlignment="1">
      <alignment horizontal="center" vertical="center"/>
    </xf>
    <xf numFmtId="229" fontId="5" fillId="39" borderId="21" xfId="0" applyNumberFormat="1" applyFont="1" applyFill="1" applyBorder="1" applyAlignment="1">
      <alignment horizontal="left" vertical="center" wrapText="1"/>
    </xf>
    <xf numFmtId="229" fontId="28" fillId="39" borderId="3" xfId="0" applyNumberFormat="1" applyFont="1" applyFill="1" applyBorder="1" applyAlignment="1">
      <alignment horizontal="left" vertical="center" wrapText="1"/>
    </xf>
    <xf numFmtId="221" fontId="99" fillId="39" borderId="21" xfId="151" applyNumberFormat="1" applyFont="1" applyFill="1" applyBorder="1" applyAlignment="1">
      <alignment horizontal="center" vertical="center" wrapText="1"/>
    </xf>
    <xf numFmtId="3" fontId="100" fillId="39" borderId="20" xfId="0" applyNumberFormat="1" applyFont="1" applyFill="1" applyBorder="1" applyAlignment="1">
      <alignment horizontal="center" vertical="center" wrapText="1"/>
    </xf>
    <xf numFmtId="2" fontId="108" fillId="39" borderId="3" xfId="0" applyNumberFormat="1" applyFont="1" applyFill="1" applyBorder="1" applyAlignment="1">
      <alignment horizontal="center" vertical="center" wrapText="1"/>
    </xf>
    <xf numFmtId="221" fontId="99" fillId="39" borderId="19" xfId="151" applyNumberFormat="1" applyFont="1" applyFill="1" applyBorder="1" applyAlignment="1">
      <alignment horizontal="center" vertical="center" wrapText="1"/>
    </xf>
    <xf numFmtId="171" fontId="99" fillId="39" borderId="3" xfId="153" applyFont="1" applyFill="1" applyBorder="1" applyAlignment="1">
      <alignment horizontal="left" vertical="center" wrapText="1"/>
    </xf>
    <xf numFmtId="3" fontId="5" fillId="39" borderId="3" xfId="0" applyNumberFormat="1" applyFont="1" applyFill="1" applyBorder="1" applyAlignment="1">
      <alignment horizontal="center" vertical="center" wrapText="1"/>
    </xf>
    <xf numFmtId="171" fontId="99" fillId="39" borderId="3" xfId="153" applyFont="1" applyFill="1" applyBorder="1" applyAlignment="1">
      <alignment horizontal="left" wrapText="1"/>
    </xf>
    <xf numFmtId="0" fontId="5" fillId="39" borderId="3" xfId="0" applyFont="1" applyFill="1" applyBorder="1" applyAlignment="1">
      <alignment horizontal="center" vertical="center" wrapText="1"/>
    </xf>
    <xf numFmtId="0" fontId="32" fillId="39" borderId="3" xfId="0" applyFont="1" applyFill="1" applyBorder="1" applyAlignment="1" applyProtection="1">
      <alignment horizontal="center" vertical="center"/>
      <protection locked="0"/>
    </xf>
    <xf numFmtId="0" fontId="113" fillId="39" borderId="3" xfId="0" applyFont="1" applyFill="1" applyBorder="1" applyAlignment="1">
      <alignment vertical="center"/>
    </xf>
    <xf numFmtId="0" fontId="111" fillId="39" borderId="3" xfId="0" applyFont="1" applyFill="1" applyBorder="1" applyAlignment="1">
      <alignment vertical="center"/>
    </xf>
    <xf numFmtId="0" fontId="5" fillId="39" borderId="3" xfId="0" applyFont="1" applyFill="1" applyBorder="1" applyAlignment="1">
      <alignment vertical="center" wrapText="1"/>
    </xf>
    <xf numFmtId="1" fontId="5" fillId="39" borderId="3" xfId="0" applyNumberFormat="1" applyFont="1" applyFill="1" applyBorder="1" applyAlignment="1">
      <alignment horizontal="center" vertical="center" wrapText="1"/>
    </xf>
    <xf numFmtId="0" fontId="100" fillId="39" borderId="3" xfId="0" applyFont="1" applyFill="1" applyBorder="1" applyAlignment="1">
      <alignment horizontal="left" vertical="center" wrapText="1"/>
    </xf>
    <xf numFmtId="0" fontId="103" fillId="39" borderId="3" xfId="0" applyFont="1" applyFill="1" applyBorder="1" applyAlignment="1">
      <alignment horizontal="center" vertical="center"/>
    </xf>
    <xf numFmtId="0" fontId="111" fillId="39" borderId="3" xfId="0" applyFont="1" applyFill="1" applyBorder="1" applyAlignment="1">
      <alignment vertical="center" wrapText="1"/>
    </xf>
    <xf numFmtId="0" fontId="99" fillId="39" borderId="0" xfId="0" applyFont="1" applyFill="1" applyAlignment="1">
      <alignment vertical="center" wrapText="1"/>
    </xf>
    <xf numFmtId="0" fontId="0" fillId="39" borderId="3" xfId="0" applyFont="1" applyFill="1" applyBorder="1" applyAlignment="1">
      <alignment horizontal="center" vertical="center"/>
    </xf>
    <xf numFmtId="0" fontId="5" fillId="39" borderId="22" xfId="0" applyFont="1" applyFill="1" applyBorder="1" applyAlignment="1">
      <alignment vertical="center" wrapText="1"/>
    </xf>
    <xf numFmtId="0" fontId="101" fillId="39" borderId="3" xfId="0" applyFont="1" applyFill="1" applyBorder="1" applyAlignment="1">
      <alignment horizontal="center" vertical="center" wrapText="1"/>
    </xf>
    <xf numFmtId="0" fontId="113" fillId="39" borderId="21" xfId="0" applyFont="1" applyFill="1" applyBorder="1" applyAlignment="1">
      <alignment vertical="center" wrapText="1"/>
    </xf>
    <xf numFmtId="0" fontId="101" fillId="39" borderId="21" xfId="0" applyFont="1" applyFill="1" applyBorder="1" applyAlignment="1">
      <alignment vertical="center"/>
    </xf>
    <xf numFmtId="0" fontId="101" fillId="39" borderId="3" xfId="0" applyFont="1" applyFill="1" applyBorder="1" applyAlignment="1">
      <alignment vertical="center"/>
    </xf>
    <xf numFmtId="0" fontId="99" fillId="39" borderId="21" xfId="0" applyFont="1" applyFill="1" applyBorder="1" applyAlignment="1">
      <alignment horizontal="center" vertical="center" wrapText="1"/>
    </xf>
    <xf numFmtId="171" fontId="28" fillId="39" borderId="3" xfId="151" applyFont="1" applyFill="1" applyBorder="1" applyAlignment="1">
      <alignment vertical="center" wrapText="1"/>
    </xf>
    <xf numFmtId="171" fontId="5" fillId="39" borderId="3" xfId="151" applyFont="1" applyFill="1" applyBorder="1" applyAlignment="1">
      <alignment vertical="center" wrapText="1"/>
    </xf>
    <xf numFmtId="0" fontId="102" fillId="40" borderId="3" xfId="0" applyFont="1" applyFill="1" applyBorder="1" applyAlignment="1">
      <alignment horizontal="center" vertical="center" wrapText="1"/>
    </xf>
    <xf numFmtId="49" fontId="100" fillId="40" borderId="3" xfId="0" applyNumberFormat="1" applyFont="1" applyFill="1" applyBorder="1" applyAlignment="1">
      <alignment vertical="center" wrapText="1"/>
    </xf>
    <xf numFmtId="0" fontId="31" fillId="40" borderId="3" xfId="0" applyFont="1" applyFill="1" applyBorder="1" applyAlignment="1" applyProtection="1">
      <alignment horizontal="center" vertical="center"/>
      <protection locked="0"/>
    </xf>
    <xf numFmtId="229" fontId="28" fillId="40" borderId="3" xfId="0" applyNumberFormat="1" applyFont="1" applyFill="1" applyBorder="1" applyAlignment="1">
      <alignment horizontal="left" vertical="center" wrapText="1"/>
    </xf>
    <xf numFmtId="229" fontId="5" fillId="40" borderId="3" xfId="0" applyNumberFormat="1" applyFont="1" applyFill="1" applyBorder="1" applyAlignment="1">
      <alignment horizontal="left" vertical="center" wrapText="1"/>
    </xf>
    <xf numFmtId="3" fontId="100" fillId="40" borderId="3" xfId="0" applyNumberFormat="1" applyFont="1" applyFill="1" applyBorder="1" applyAlignment="1">
      <alignment horizontal="center" vertical="center" wrapText="1"/>
    </xf>
    <xf numFmtId="0" fontId="99" fillId="40" borderId="3" xfId="0" applyFont="1" applyFill="1" applyBorder="1" applyAlignment="1">
      <alignment horizontal="center" vertical="center" wrapText="1"/>
    </xf>
    <xf numFmtId="0" fontId="100" fillId="40" borderId="3" xfId="0" applyFont="1" applyFill="1" applyBorder="1" applyAlignment="1">
      <alignment horizontal="center" vertical="center" wrapText="1"/>
    </xf>
    <xf numFmtId="0" fontId="0" fillId="40" borderId="0" xfId="0" applyFill="1" applyBorder="1" applyAlignment="1">
      <alignment/>
    </xf>
    <xf numFmtId="0" fontId="102" fillId="5" borderId="3" xfId="0" applyFont="1" applyFill="1" applyBorder="1" applyAlignment="1">
      <alignment horizontal="center" vertical="center" wrapText="1"/>
    </xf>
    <xf numFmtId="49" fontId="100" fillId="5" borderId="3" xfId="0" applyNumberFormat="1" applyFont="1" applyFill="1" applyBorder="1" applyAlignment="1">
      <alignment vertical="center" wrapText="1"/>
    </xf>
    <xf numFmtId="0" fontId="31" fillId="5" borderId="3" xfId="0" applyFont="1" applyFill="1" applyBorder="1" applyAlignment="1" applyProtection="1">
      <alignment horizontal="center" vertical="center"/>
      <protection locked="0"/>
    </xf>
    <xf numFmtId="229" fontId="28" fillId="5" borderId="3" xfId="0" applyNumberFormat="1" applyFont="1" applyFill="1" applyBorder="1" applyAlignment="1">
      <alignment horizontal="left" vertical="center" wrapText="1"/>
    </xf>
    <xf numFmtId="229" fontId="5" fillId="5" borderId="3" xfId="0" applyNumberFormat="1" applyFont="1" applyFill="1" applyBorder="1" applyAlignment="1">
      <alignment horizontal="left" vertical="center" wrapText="1"/>
    </xf>
    <xf numFmtId="195" fontId="5" fillId="5" borderId="3" xfId="0" applyNumberFormat="1" applyFont="1" applyFill="1" applyBorder="1" applyAlignment="1">
      <alignment horizontal="left" vertical="center" wrapText="1"/>
    </xf>
    <xf numFmtId="195" fontId="5" fillId="5" borderId="3" xfId="0" applyNumberFormat="1" applyFont="1" applyFill="1" applyBorder="1" applyAlignment="1">
      <alignment horizontal="center" vertical="center" wrapText="1"/>
    </xf>
    <xf numFmtId="3" fontId="99" fillId="5" borderId="3" xfId="0" applyNumberFormat="1" applyFont="1" applyFill="1" applyBorder="1" applyAlignment="1">
      <alignment horizontal="center" vertical="center" wrapText="1"/>
    </xf>
    <xf numFmtId="3" fontId="100" fillId="5" borderId="3" xfId="0" applyNumberFormat="1" applyFont="1" applyFill="1" applyBorder="1" applyAlignment="1">
      <alignment horizontal="center" vertical="center" wrapText="1"/>
    </xf>
    <xf numFmtId="3" fontId="18" fillId="5" borderId="3" xfId="0" applyNumberFormat="1" applyFont="1" applyFill="1" applyBorder="1" applyAlignment="1">
      <alignment horizontal="center" vertical="center" wrapText="1"/>
    </xf>
    <xf numFmtId="0" fontId="99" fillId="5" borderId="3" xfId="0" applyFont="1" applyFill="1" applyBorder="1" applyAlignment="1">
      <alignment horizontal="center" vertical="center" wrapText="1"/>
    </xf>
    <xf numFmtId="0" fontId="100" fillId="5" borderId="3" xfId="0" applyFont="1" applyFill="1" applyBorder="1" applyAlignment="1">
      <alignment horizontal="center" vertical="center" wrapText="1"/>
    </xf>
    <xf numFmtId="0" fontId="0" fillId="5" borderId="3" xfId="0" applyNumberFormat="1" applyFill="1" applyBorder="1" applyAlignment="1">
      <alignment horizontal="center" vertical="center"/>
    </xf>
    <xf numFmtId="0" fontId="0" fillId="5" borderId="0" xfId="0" applyFill="1" applyBorder="1" applyAlignment="1">
      <alignment/>
    </xf>
    <xf numFmtId="223" fontId="18" fillId="5" borderId="3" xfId="0" applyNumberFormat="1" applyFont="1" applyFill="1" applyBorder="1" applyAlignment="1">
      <alignment horizontal="center" vertical="center" wrapText="1"/>
    </xf>
    <xf numFmtId="0" fontId="102" fillId="29" borderId="3" xfId="0" applyFont="1" applyFill="1" applyBorder="1" applyAlignment="1">
      <alignment horizontal="center" vertical="center" wrapText="1"/>
    </xf>
    <xf numFmtId="49" fontId="100" fillId="29" borderId="3" xfId="0" applyNumberFormat="1" applyFont="1" applyFill="1" applyBorder="1" applyAlignment="1">
      <alignment vertical="center" wrapText="1"/>
    </xf>
    <xf numFmtId="0" fontId="31" fillId="29" borderId="3" xfId="0" applyFont="1" applyFill="1" applyBorder="1" applyAlignment="1" applyProtection="1">
      <alignment horizontal="center" vertical="center"/>
      <protection locked="0"/>
    </xf>
    <xf numFmtId="229" fontId="5" fillId="29" borderId="3" xfId="0" applyNumberFormat="1" applyFont="1" applyFill="1" applyBorder="1" applyAlignment="1">
      <alignment horizontal="left" vertical="center" wrapText="1"/>
    </xf>
    <xf numFmtId="0" fontId="99" fillId="29" borderId="3" xfId="0" applyFont="1" applyFill="1" applyBorder="1" applyAlignment="1">
      <alignment horizontal="center" vertical="center" wrapText="1"/>
    </xf>
    <xf numFmtId="3" fontId="100" fillId="29" borderId="3" xfId="0" applyNumberFormat="1" applyFont="1" applyFill="1" applyBorder="1" applyAlignment="1">
      <alignment horizontal="center" vertical="center" wrapText="1"/>
    </xf>
    <xf numFmtId="4" fontId="18" fillId="29" borderId="3" xfId="0" applyNumberFormat="1" applyFont="1" applyFill="1" applyBorder="1" applyAlignment="1">
      <alignment horizontal="center" vertical="center" wrapText="1"/>
    </xf>
    <xf numFmtId="0" fontId="100" fillId="29" borderId="3" xfId="0" applyFont="1" applyFill="1" applyBorder="1" applyAlignment="1">
      <alignment horizontal="center" vertical="center" wrapText="1"/>
    </xf>
    <xf numFmtId="0" fontId="0" fillId="29" borderId="3" xfId="0" applyFill="1" applyBorder="1" applyAlignment="1">
      <alignment horizontal="center" vertical="center"/>
    </xf>
    <xf numFmtId="0" fontId="0" fillId="29" borderId="0" xfId="0" applyFill="1" applyBorder="1" applyAlignment="1">
      <alignment/>
    </xf>
    <xf numFmtId="0" fontId="102" fillId="12" borderId="3" xfId="0" applyFont="1" applyFill="1" applyBorder="1" applyAlignment="1">
      <alignment horizontal="center" vertical="center" wrapText="1"/>
    </xf>
    <xf numFmtId="49" fontId="100" fillId="12" borderId="3" xfId="0" applyNumberFormat="1" applyFont="1" applyFill="1" applyBorder="1" applyAlignment="1">
      <alignment vertical="center" wrapText="1"/>
    </xf>
    <xf numFmtId="0" fontId="31" fillId="12" borderId="3" xfId="0" applyFont="1" applyFill="1" applyBorder="1" applyAlignment="1" applyProtection="1">
      <alignment horizontal="center" vertical="center"/>
      <protection locked="0"/>
    </xf>
    <xf numFmtId="229" fontId="28" fillId="12" borderId="3" xfId="0" applyNumberFormat="1" applyFont="1" applyFill="1" applyBorder="1" applyAlignment="1">
      <alignment horizontal="left" vertical="center" wrapText="1"/>
    </xf>
    <xf numFmtId="229" fontId="5" fillId="12" borderId="3" xfId="0" applyNumberFormat="1" applyFont="1" applyFill="1" applyBorder="1" applyAlignment="1">
      <alignment horizontal="left" vertical="center" wrapText="1"/>
    </xf>
    <xf numFmtId="0" fontId="99" fillId="12" borderId="3" xfId="0" applyFont="1" applyFill="1" applyBorder="1" applyAlignment="1">
      <alignment vertical="center" wrapText="1"/>
    </xf>
    <xf numFmtId="0" fontId="99" fillId="12" borderId="3" xfId="0" applyFont="1" applyFill="1" applyBorder="1" applyAlignment="1">
      <alignment horizontal="center" vertical="center" wrapText="1"/>
    </xf>
    <xf numFmtId="3" fontId="99" fillId="12" borderId="3" xfId="0" applyNumberFormat="1" applyFont="1" applyFill="1" applyBorder="1" applyAlignment="1">
      <alignment horizontal="center" vertical="center" wrapText="1"/>
    </xf>
    <xf numFmtId="3" fontId="100" fillId="12" borderId="3" xfId="0" applyNumberFormat="1" applyFont="1" applyFill="1" applyBorder="1" applyAlignment="1">
      <alignment horizontal="center" vertical="center" wrapText="1"/>
    </xf>
    <xf numFmtId="4" fontId="18" fillId="12" borderId="3" xfId="0" applyNumberFormat="1" applyFont="1" applyFill="1" applyBorder="1" applyAlignment="1">
      <alignment horizontal="center" vertical="center" wrapText="1"/>
    </xf>
    <xf numFmtId="2" fontId="72" fillId="12" borderId="3" xfId="0" applyNumberFormat="1" applyFont="1" applyFill="1" applyBorder="1" applyAlignment="1">
      <alignment horizontal="center" vertical="center"/>
    </xf>
    <xf numFmtId="0" fontId="100" fillId="12" borderId="3" xfId="0" applyFont="1" applyFill="1" applyBorder="1" applyAlignment="1">
      <alignment horizontal="center" vertical="center" wrapText="1"/>
    </xf>
    <xf numFmtId="0" fontId="0" fillId="12" borderId="3" xfId="0" applyFill="1" applyBorder="1" applyAlignment="1">
      <alignment horizontal="center" vertical="center"/>
    </xf>
    <xf numFmtId="0" fontId="0" fillId="12" borderId="0" xfId="0" applyFill="1" applyBorder="1" applyAlignment="1">
      <alignment/>
    </xf>
    <xf numFmtId="0" fontId="99" fillId="12" borderId="3" xfId="0" applyFont="1" applyFill="1" applyBorder="1" applyAlignment="1">
      <alignment horizontal="left" vertical="center" wrapText="1"/>
    </xf>
    <xf numFmtId="195" fontId="5" fillId="12" borderId="3" xfId="0" applyNumberFormat="1" applyFont="1" applyFill="1" applyBorder="1" applyAlignment="1">
      <alignment horizontal="center" vertical="center" wrapText="1"/>
    </xf>
    <xf numFmtId="195" fontId="5" fillId="12" borderId="3" xfId="0" applyNumberFormat="1" applyFont="1" applyFill="1" applyBorder="1" applyAlignment="1">
      <alignment horizontal="left" vertical="center" wrapText="1"/>
    </xf>
    <xf numFmtId="49" fontId="0" fillId="12" borderId="3" xfId="0" applyNumberFormat="1" applyFill="1" applyBorder="1" applyAlignment="1">
      <alignment horizontal="center" vertical="center"/>
    </xf>
    <xf numFmtId="4" fontId="72" fillId="12" borderId="3" xfId="0" applyNumberFormat="1" applyFont="1" applyFill="1" applyBorder="1" applyAlignment="1">
      <alignment horizontal="center" vertical="center"/>
    </xf>
    <xf numFmtId="229" fontId="5" fillId="12" borderId="3" xfId="0" applyNumberFormat="1" applyFont="1" applyFill="1" applyBorder="1" applyAlignment="1">
      <alignment horizontal="left" wrapText="1"/>
    </xf>
    <xf numFmtId="0" fontId="102" fillId="15" borderId="3" xfId="0" applyFont="1" applyFill="1" applyBorder="1" applyAlignment="1">
      <alignment horizontal="center" vertical="center" wrapText="1"/>
    </xf>
    <xf numFmtId="49" fontId="100" fillId="15" borderId="3" xfId="0" applyNumberFormat="1" applyFont="1" applyFill="1" applyBorder="1" applyAlignment="1">
      <alignment vertical="center" wrapText="1"/>
    </xf>
    <xf numFmtId="0" fontId="31" fillId="15" borderId="3" xfId="0" applyFont="1" applyFill="1" applyBorder="1" applyAlignment="1" applyProtection="1">
      <alignment horizontal="center" vertical="center"/>
      <protection locked="0"/>
    </xf>
    <xf numFmtId="229" fontId="28" fillId="15" borderId="3" xfId="0" applyNumberFormat="1" applyFont="1" applyFill="1" applyBorder="1" applyAlignment="1">
      <alignment horizontal="left" vertical="center" wrapText="1"/>
    </xf>
    <xf numFmtId="229" fontId="5" fillId="15" borderId="3" xfId="0" applyNumberFormat="1" applyFont="1" applyFill="1" applyBorder="1" applyAlignment="1">
      <alignment horizontal="left" vertical="center" wrapText="1"/>
    </xf>
    <xf numFmtId="0" fontId="99" fillId="15" borderId="3" xfId="0" applyFont="1" applyFill="1" applyBorder="1" applyAlignment="1">
      <alignment vertical="center" wrapText="1"/>
    </xf>
    <xf numFmtId="0" fontId="99" fillId="15" borderId="3" xfId="0" applyFont="1" applyFill="1" applyBorder="1" applyAlignment="1">
      <alignment horizontal="center" vertical="center" wrapText="1"/>
    </xf>
    <xf numFmtId="3" fontId="100" fillId="15" borderId="3" xfId="0" applyNumberFormat="1" applyFont="1" applyFill="1" applyBorder="1" applyAlignment="1">
      <alignment horizontal="center" vertical="center" wrapText="1"/>
    </xf>
    <xf numFmtId="1" fontId="18" fillId="15" borderId="3" xfId="0" applyNumberFormat="1" applyFont="1" applyFill="1" applyBorder="1" applyAlignment="1">
      <alignment horizontal="center" vertical="center"/>
    </xf>
    <xf numFmtId="2" fontId="72" fillId="15" borderId="3" xfId="0" applyNumberFormat="1" applyFont="1" applyFill="1" applyBorder="1" applyAlignment="1">
      <alignment horizontal="center" vertical="center"/>
    </xf>
    <xf numFmtId="0" fontId="100" fillId="15" borderId="3" xfId="0" applyFont="1" applyFill="1" applyBorder="1" applyAlignment="1">
      <alignment horizontal="center" vertical="center" wrapText="1"/>
    </xf>
    <xf numFmtId="0" fontId="0" fillId="15" borderId="3" xfId="0" applyFill="1" applyBorder="1" applyAlignment="1">
      <alignment horizontal="center" vertical="center"/>
    </xf>
    <xf numFmtId="0" fontId="0" fillId="15" borderId="0" xfId="0" applyFill="1" applyBorder="1" applyAlignment="1">
      <alignment/>
    </xf>
    <xf numFmtId="0" fontId="111" fillId="15" borderId="0" xfId="0" applyFont="1" applyFill="1" applyAlignment="1">
      <alignment wrapText="1"/>
    </xf>
    <xf numFmtId="3" fontId="99" fillId="15" borderId="3" xfId="0" applyNumberFormat="1" applyFont="1" applyFill="1" applyBorder="1" applyAlignment="1">
      <alignment horizontal="center" vertical="center" wrapText="1"/>
    </xf>
    <xf numFmtId="0" fontId="102" fillId="41" borderId="3" xfId="0" applyFont="1" applyFill="1" applyBorder="1" applyAlignment="1">
      <alignment horizontal="center" vertical="center"/>
    </xf>
    <xf numFmtId="49" fontId="100" fillId="41" borderId="3" xfId="0" applyNumberFormat="1" applyFont="1" applyFill="1" applyBorder="1" applyAlignment="1">
      <alignment vertical="center" wrapText="1"/>
    </xf>
    <xf numFmtId="0" fontId="31" fillId="41" borderId="3" xfId="0" applyFont="1" applyFill="1" applyBorder="1" applyAlignment="1" applyProtection="1">
      <alignment horizontal="center" vertical="center"/>
      <protection locked="0"/>
    </xf>
    <xf numFmtId="229" fontId="28" fillId="41" borderId="3" xfId="0" applyNumberFormat="1" applyFont="1" applyFill="1" applyBorder="1" applyAlignment="1">
      <alignment horizontal="left" vertical="center" wrapText="1"/>
    </xf>
    <xf numFmtId="229" fontId="5" fillId="41" borderId="3" xfId="0" applyNumberFormat="1" applyFont="1" applyFill="1" applyBorder="1" applyAlignment="1">
      <alignment horizontal="left" vertical="center" wrapText="1"/>
    </xf>
    <xf numFmtId="171" fontId="5" fillId="41" borderId="3" xfId="153" applyNumberFormat="1" applyFont="1" applyFill="1" applyBorder="1" applyAlignment="1">
      <alignment horizontal="left" vertical="center" wrapText="1"/>
    </xf>
    <xf numFmtId="0" fontId="5" fillId="41" borderId="3" xfId="0" applyFont="1" applyFill="1" applyBorder="1" applyAlignment="1">
      <alignment horizontal="center" vertical="center" wrapText="1"/>
    </xf>
    <xf numFmtId="3" fontId="5" fillId="41" borderId="3" xfId="0" applyNumberFormat="1" applyFont="1" applyFill="1" applyBorder="1" applyAlignment="1">
      <alignment horizontal="center" vertical="center" wrapText="1"/>
    </xf>
    <xf numFmtId="3" fontId="100" fillId="41" borderId="3" xfId="0" applyNumberFormat="1" applyFont="1" applyFill="1" applyBorder="1" applyAlignment="1">
      <alignment horizontal="center" vertical="center" wrapText="1"/>
    </xf>
    <xf numFmtId="4" fontId="18" fillId="41" borderId="3" xfId="0" applyNumberFormat="1" applyFont="1" applyFill="1" applyBorder="1" applyAlignment="1">
      <alignment horizontal="center" vertical="center"/>
    </xf>
    <xf numFmtId="2" fontId="107" fillId="41" borderId="3" xfId="0" applyNumberFormat="1" applyFont="1" applyFill="1" applyBorder="1" applyAlignment="1">
      <alignment horizontal="center" vertical="center"/>
    </xf>
    <xf numFmtId="0" fontId="99" fillId="41" borderId="3" xfId="0" applyFont="1" applyFill="1" applyBorder="1" applyAlignment="1">
      <alignment horizontal="center" vertical="center" wrapText="1"/>
    </xf>
    <xf numFmtId="0" fontId="100" fillId="41" borderId="3" xfId="0" applyFont="1" applyFill="1" applyBorder="1" applyAlignment="1">
      <alignment horizontal="center" vertical="center" wrapText="1"/>
    </xf>
    <xf numFmtId="0" fontId="0" fillId="41" borderId="3" xfId="0" applyFill="1" applyBorder="1" applyAlignment="1">
      <alignment horizontal="center" vertical="center"/>
    </xf>
    <xf numFmtId="0" fontId="0" fillId="41" borderId="0" xfId="0" applyFill="1" applyBorder="1" applyAlignment="1">
      <alignment/>
    </xf>
    <xf numFmtId="0" fontId="110" fillId="41" borderId="3" xfId="0" applyFont="1" applyFill="1" applyBorder="1" applyAlignment="1">
      <alignment horizontal="left" wrapText="1"/>
    </xf>
    <xf numFmtId="0" fontId="108" fillId="41" borderId="3" xfId="0" applyFont="1" applyFill="1" applyBorder="1" applyAlignment="1">
      <alignment horizontal="center" vertical="center"/>
    </xf>
    <xf numFmtId="0" fontId="110" fillId="41" borderId="3" xfId="0" applyFont="1" applyFill="1" applyBorder="1" applyAlignment="1">
      <alignment horizontal="left" vertical="center" wrapText="1"/>
    </xf>
    <xf numFmtId="0" fontId="102" fillId="3" borderId="3" xfId="0" applyFont="1" applyFill="1" applyBorder="1" applyAlignment="1">
      <alignment horizontal="center" vertical="center" wrapText="1"/>
    </xf>
    <xf numFmtId="49" fontId="100" fillId="3" borderId="3" xfId="0" applyNumberFormat="1" applyFont="1" applyFill="1" applyBorder="1" applyAlignment="1">
      <alignment vertical="center" wrapText="1"/>
    </xf>
    <xf numFmtId="0" fontId="31" fillId="3" borderId="3" xfId="0" applyFont="1" applyFill="1" applyBorder="1" applyAlignment="1" applyProtection="1">
      <alignment horizontal="center" vertical="center"/>
      <protection locked="0"/>
    </xf>
    <xf numFmtId="0" fontId="99" fillId="3" borderId="3" xfId="0" applyFont="1" applyFill="1" applyBorder="1" applyAlignment="1">
      <alignment horizontal="center" vertical="center" wrapText="1"/>
    </xf>
    <xf numFmtId="3" fontId="99" fillId="3" borderId="3" xfId="0" applyNumberFormat="1" applyFont="1" applyFill="1" applyBorder="1" applyAlignment="1">
      <alignment horizontal="center" vertical="center" wrapText="1"/>
    </xf>
    <xf numFmtId="3" fontId="100" fillId="3" borderId="3" xfId="0" applyNumberFormat="1" applyFont="1" applyFill="1" applyBorder="1" applyAlignment="1">
      <alignment horizontal="center" vertical="center" wrapText="1"/>
    </xf>
    <xf numFmtId="0" fontId="100" fillId="3" borderId="3" xfId="0" applyFont="1" applyFill="1" applyBorder="1" applyAlignment="1">
      <alignment horizontal="center" vertical="center" wrapText="1"/>
    </xf>
    <xf numFmtId="0" fontId="0" fillId="3" borderId="3" xfId="0" applyFill="1" applyBorder="1" applyAlignment="1">
      <alignment horizontal="center" vertical="center"/>
    </xf>
    <xf numFmtId="0" fontId="0" fillId="3" borderId="0" xfId="0" applyFill="1" applyBorder="1" applyAlignment="1">
      <alignment/>
    </xf>
    <xf numFmtId="0" fontId="102" fillId="42" borderId="3" xfId="0" applyFont="1" applyFill="1" applyBorder="1" applyAlignment="1">
      <alignment horizontal="center" vertical="center" wrapText="1"/>
    </xf>
    <xf numFmtId="49" fontId="100" fillId="42" borderId="3" xfId="0" applyNumberFormat="1" applyFont="1" applyFill="1" applyBorder="1" applyAlignment="1">
      <alignment vertical="center" wrapText="1"/>
    </xf>
    <xf numFmtId="0" fontId="31" fillId="42" borderId="3" xfId="0" applyFont="1" applyFill="1" applyBorder="1" applyAlignment="1" applyProtection="1">
      <alignment horizontal="center" vertical="center"/>
      <protection locked="0"/>
    </xf>
    <xf numFmtId="0" fontId="99" fillId="42" borderId="3" xfId="0" applyFont="1" applyFill="1" applyBorder="1" applyAlignment="1">
      <alignment vertical="center" wrapText="1"/>
    </xf>
    <xf numFmtId="0" fontId="111" fillId="42" borderId="3" xfId="0" applyFont="1" applyFill="1" applyBorder="1" applyAlignment="1">
      <alignment vertical="center" wrapText="1"/>
    </xf>
    <xf numFmtId="0" fontId="99" fillId="42" borderId="3" xfId="0" applyFont="1" applyFill="1" applyBorder="1" applyAlignment="1">
      <alignment horizontal="center" vertical="center" wrapText="1"/>
    </xf>
    <xf numFmtId="3" fontId="100" fillId="42" borderId="3" xfId="0" applyNumberFormat="1" applyFont="1" applyFill="1" applyBorder="1" applyAlignment="1">
      <alignment horizontal="center" vertical="center" wrapText="1"/>
    </xf>
    <xf numFmtId="0" fontId="100" fillId="42" borderId="3" xfId="0" applyFont="1" applyFill="1" applyBorder="1" applyAlignment="1">
      <alignment horizontal="center" vertical="center" wrapText="1"/>
    </xf>
    <xf numFmtId="0" fontId="0" fillId="42" borderId="3" xfId="0" applyFill="1" applyBorder="1" applyAlignment="1">
      <alignment horizontal="center" vertical="center"/>
    </xf>
    <xf numFmtId="0" fontId="0" fillId="42" borderId="0" xfId="0" applyFill="1" applyBorder="1" applyAlignment="1">
      <alignment/>
    </xf>
    <xf numFmtId="0" fontId="102" fillId="9" borderId="3" xfId="0" applyFont="1" applyFill="1" applyBorder="1" applyAlignment="1">
      <alignment horizontal="center" vertical="center" wrapText="1"/>
    </xf>
    <xf numFmtId="49" fontId="100" fillId="9" borderId="3" xfId="0" applyNumberFormat="1" applyFont="1" applyFill="1" applyBorder="1" applyAlignment="1">
      <alignment vertical="center" wrapText="1"/>
    </xf>
    <xf numFmtId="0" fontId="31" fillId="9" borderId="3" xfId="0" applyFont="1" applyFill="1" applyBorder="1" applyAlignment="1" applyProtection="1">
      <alignment horizontal="center" vertical="center"/>
      <protection locked="0"/>
    </xf>
    <xf numFmtId="0" fontId="111" fillId="9" borderId="3" xfId="0" applyFont="1" applyFill="1" applyBorder="1" applyAlignment="1">
      <alignment vertical="center" wrapText="1"/>
    </xf>
    <xf numFmtId="0" fontId="99" fillId="9" borderId="3" xfId="0" applyFont="1" applyFill="1" applyBorder="1" applyAlignment="1">
      <alignment horizontal="center" vertical="center" wrapText="1"/>
    </xf>
    <xf numFmtId="3" fontId="100" fillId="9" borderId="3" xfId="0" applyNumberFormat="1" applyFont="1" applyFill="1" applyBorder="1" applyAlignment="1">
      <alignment horizontal="center" vertical="center" wrapText="1"/>
    </xf>
    <xf numFmtId="0" fontId="100" fillId="9" borderId="3" xfId="0" applyFont="1" applyFill="1" applyBorder="1" applyAlignment="1">
      <alignment horizontal="center" vertical="center" wrapText="1"/>
    </xf>
    <xf numFmtId="0" fontId="0" fillId="9" borderId="3" xfId="0" applyFill="1" applyBorder="1" applyAlignment="1">
      <alignment horizontal="center" vertical="center"/>
    </xf>
    <xf numFmtId="0" fontId="0" fillId="9" borderId="0" xfId="0" applyFill="1" applyBorder="1" applyAlignment="1">
      <alignment/>
    </xf>
    <xf numFmtId="0" fontId="102" fillId="43" borderId="3" xfId="0" applyFont="1" applyFill="1" applyBorder="1" applyAlignment="1">
      <alignment horizontal="center" vertical="center" wrapText="1"/>
    </xf>
    <xf numFmtId="49" fontId="100" fillId="43" borderId="3" xfId="0" applyNumberFormat="1" applyFont="1" applyFill="1" applyBorder="1" applyAlignment="1">
      <alignment vertical="center" wrapText="1"/>
    </xf>
    <xf numFmtId="0" fontId="31" fillId="43" borderId="3" xfId="0" applyFont="1" applyFill="1" applyBorder="1" applyAlignment="1" applyProtection="1">
      <alignment horizontal="center" vertical="center"/>
      <protection locked="0"/>
    </xf>
    <xf numFmtId="229" fontId="28" fillId="43" borderId="22" xfId="0" applyNumberFormat="1" applyFont="1" applyFill="1" applyBorder="1" applyAlignment="1">
      <alignment horizontal="left" vertical="center" wrapText="1"/>
    </xf>
    <xf numFmtId="0" fontId="99" fillId="43" borderId="3" xfId="0" applyFont="1" applyFill="1" applyBorder="1" applyAlignment="1">
      <alignment vertical="center" wrapText="1"/>
    </xf>
    <xf numFmtId="0" fontId="111" fillId="43" borderId="3" xfId="0" applyFont="1" applyFill="1" applyBorder="1" applyAlignment="1">
      <alignment vertical="center" wrapText="1"/>
    </xf>
    <xf numFmtId="0" fontId="99" fillId="43" borderId="3" xfId="0" applyFont="1" applyFill="1" applyBorder="1" applyAlignment="1">
      <alignment horizontal="center" vertical="center" wrapText="1"/>
    </xf>
    <xf numFmtId="3" fontId="99" fillId="43" borderId="3" xfId="0" applyNumberFormat="1" applyFont="1" applyFill="1" applyBorder="1" applyAlignment="1">
      <alignment horizontal="center" vertical="center" wrapText="1"/>
    </xf>
    <xf numFmtId="3" fontId="100" fillId="43" borderId="3" xfId="0" applyNumberFormat="1" applyFont="1" applyFill="1" applyBorder="1" applyAlignment="1">
      <alignment horizontal="center" vertical="center" wrapText="1"/>
    </xf>
    <xf numFmtId="2" fontId="18" fillId="43" borderId="3" xfId="0" applyNumberFormat="1" applyFont="1" applyFill="1" applyBorder="1" applyAlignment="1">
      <alignment horizontal="center" vertical="center" wrapText="1"/>
    </xf>
    <xf numFmtId="2" fontId="72" fillId="43" borderId="3" xfId="0" applyNumberFormat="1" applyFont="1" applyFill="1" applyBorder="1" applyAlignment="1">
      <alignment horizontal="center" vertical="center"/>
    </xf>
    <xf numFmtId="0" fontId="100" fillId="43" borderId="3" xfId="0" applyFont="1" applyFill="1" applyBorder="1" applyAlignment="1">
      <alignment horizontal="center" vertical="center" wrapText="1"/>
    </xf>
    <xf numFmtId="0" fontId="0" fillId="43" borderId="3" xfId="0" applyFill="1" applyBorder="1" applyAlignment="1">
      <alignment horizontal="center" vertical="center"/>
    </xf>
    <xf numFmtId="0" fontId="0" fillId="43" borderId="0" xfId="0" applyFill="1" applyBorder="1" applyAlignment="1">
      <alignment/>
    </xf>
    <xf numFmtId="0" fontId="29" fillId="43" borderId="3" xfId="0" applyFont="1" applyFill="1" applyBorder="1" applyAlignment="1">
      <alignment horizontal="center" vertical="center"/>
    </xf>
    <xf numFmtId="49" fontId="28" fillId="43" borderId="3" xfId="0" applyNumberFormat="1" applyFont="1" applyFill="1" applyBorder="1" applyAlignment="1">
      <alignment vertical="center" wrapText="1"/>
    </xf>
    <xf numFmtId="0" fontId="28" fillId="43" borderId="3" xfId="0" applyFont="1" applyFill="1" applyBorder="1" applyAlignment="1" applyProtection="1">
      <alignment horizontal="center" vertical="center"/>
      <protection locked="0"/>
    </xf>
    <xf numFmtId="229" fontId="28" fillId="43" borderId="3" xfId="0" applyNumberFormat="1" applyFont="1" applyFill="1" applyBorder="1" applyAlignment="1">
      <alignment horizontal="left" vertical="center" wrapText="1"/>
    </xf>
    <xf numFmtId="229" fontId="5" fillId="43" borderId="21" xfId="0" applyNumberFormat="1" applyFont="1" applyFill="1" applyBorder="1" applyAlignment="1">
      <alignment horizontal="left" vertical="center" wrapText="1"/>
    </xf>
    <xf numFmtId="0" fontId="99" fillId="43" borderId="21" xfId="0" applyFont="1" applyFill="1" applyBorder="1" applyAlignment="1">
      <alignment horizontal="left" vertical="center" wrapText="1"/>
    </xf>
    <xf numFmtId="0" fontId="96" fillId="43" borderId="0" xfId="0" applyFont="1" applyFill="1" applyBorder="1" applyAlignment="1">
      <alignment/>
    </xf>
    <xf numFmtId="0" fontId="102" fillId="12" borderId="3" xfId="0" applyFont="1" applyFill="1" applyBorder="1" applyAlignment="1">
      <alignment horizontal="center" vertical="center"/>
    </xf>
    <xf numFmtId="229" fontId="5" fillId="12" borderId="3" xfId="0" applyNumberFormat="1" applyFont="1" applyFill="1" applyBorder="1" applyAlignment="1">
      <alignment horizontal="left" vertical="center" wrapText="1"/>
    </xf>
    <xf numFmtId="0" fontId="5" fillId="12" borderId="3" xfId="0" applyFont="1" applyFill="1" applyBorder="1" applyAlignment="1">
      <alignment wrapText="1"/>
    </xf>
    <xf numFmtId="2" fontId="107" fillId="12" borderId="3" xfId="0" applyNumberFormat="1" applyFont="1" applyFill="1" applyBorder="1" applyAlignment="1">
      <alignment horizontal="center" vertical="center"/>
    </xf>
    <xf numFmtId="0" fontId="0" fillId="12" borderId="3" xfId="0" applyNumberFormat="1" applyFill="1" applyBorder="1" applyAlignment="1">
      <alignment horizontal="center" vertical="center"/>
    </xf>
    <xf numFmtId="0" fontId="102" fillId="44" borderId="3" xfId="0" applyFont="1" applyFill="1" applyBorder="1" applyAlignment="1">
      <alignment horizontal="center" vertical="center" wrapText="1"/>
    </xf>
    <xf numFmtId="49" fontId="100" fillId="44" borderId="3" xfId="0" applyNumberFormat="1" applyFont="1" applyFill="1" applyBorder="1" applyAlignment="1">
      <alignment vertical="center" wrapText="1"/>
    </xf>
    <xf numFmtId="0" fontId="31" fillId="44" borderId="3" xfId="0" applyFont="1" applyFill="1" applyBorder="1" applyAlignment="1" applyProtection="1">
      <alignment horizontal="center" vertical="center"/>
      <protection locked="0"/>
    </xf>
    <xf numFmtId="229" fontId="28" fillId="44" borderId="3" xfId="0" applyNumberFormat="1" applyFont="1" applyFill="1" applyBorder="1" applyAlignment="1">
      <alignment horizontal="left" vertical="center" wrapText="1"/>
    </xf>
    <xf numFmtId="229" fontId="5" fillId="44" borderId="3" xfId="0" applyNumberFormat="1" applyFont="1" applyFill="1" applyBorder="1" applyAlignment="1">
      <alignment horizontal="left" vertical="center" wrapText="1"/>
    </xf>
    <xf numFmtId="0" fontId="111" fillId="44" borderId="3" xfId="0" applyFont="1" applyFill="1" applyBorder="1" applyAlignment="1">
      <alignment wrapText="1"/>
    </xf>
    <xf numFmtId="195" fontId="5" fillId="44" borderId="3" xfId="0" applyNumberFormat="1" applyFont="1" applyFill="1" applyBorder="1" applyAlignment="1">
      <alignment horizontal="center" vertical="center" wrapText="1"/>
    </xf>
    <xf numFmtId="3" fontId="99" fillId="44" borderId="3" xfId="0" applyNumberFormat="1" applyFont="1" applyFill="1" applyBorder="1" applyAlignment="1">
      <alignment horizontal="center" vertical="center" wrapText="1"/>
    </xf>
    <xf numFmtId="3" fontId="100" fillId="44" borderId="3" xfId="0" applyNumberFormat="1" applyFont="1" applyFill="1" applyBorder="1" applyAlignment="1">
      <alignment horizontal="center" vertical="center" wrapText="1"/>
    </xf>
    <xf numFmtId="171" fontId="35" fillId="44" borderId="3" xfId="149" applyNumberFormat="1" applyFont="1" applyFill="1" applyBorder="1" applyAlignment="1">
      <alignment vertical="center" wrapText="1"/>
    </xf>
    <xf numFmtId="0" fontId="99" fillId="44" borderId="3" xfId="0" applyFont="1" applyFill="1" applyBorder="1" applyAlignment="1">
      <alignment horizontal="center" vertical="center" wrapText="1"/>
    </xf>
    <xf numFmtId="0" fontId="100" fillId="44" borderId="3" xfId="0" applyFont="1" applyFill="1" applyBorder="1" applyAlignment="1">
      <alignment horizontal="center" vertical="center" wrapText="1"/>
    </xf>
    <xf numFmtId="0" fontId="0" fillId="44" borderId="3" xfId="0" applyNumberFormat="1" applyFill="1" applyBorder="1" applyAlignment="1">
      <alignment horizontal="center" vertical="center"/>
    </xf>
    <xf numFmtId="0" fontId="0" fillId="44" borderId="0" xfId="0" applyFill="1" applyBorder="1" applyAlignment="1">
      <alignment/>
    </xf>
    <xf numFmtId="0" fontId="100" fillId="9" borderId="3" xfId="0" applyFont="1" applyFill="1" applyBorder="1" applyAlignment="1">
      <alignment horizontal="left" vertical="center" wrapText="1"/>
    </xf>
    <xf numFmtId="0" fontId="99" fillId="9" borderId="19" xfId="0" applyFont="1" applyFill="1" applyBorder="1" applyAlignment="1">
      <alignment horizontal="left" vertical="center" wrapText="1"/>
    </xf>
    <xf numFmtId="195" fontId="5" fillId="9" borderId="19" xfId="0" applyNumberFormat="1" applyFont="1" applyFill="1" applyBorder="1" applyAlignment="1">
      <alignment vertical="center" wrapText="1"/>
    </xf>
    <xf numFmtId="0" fontId="5" fillId="9" borderId="3" xfId="0" applyFont="1" applyFill="1" applyBorder="1" applyAlignment="1">
      <alignment horizontal="center" vertical="center" wrapText="1"/>
    </xf>
    <xf numFmtId="3" fontId="5" fillId="9" borderId="3" xfId="0" applyNumberFormat="1" applyFont="1" applyFill="1" applyBorder="1" applyAlignment="1">
      <alignment horizontal="center" vertical="center" wrapText="1"/>
    </xf>
    <xf numFmtId="4" fontId="18" fillId="9" borderId="3" xfId="0" applyNumberFormat="1" applyFont="1" applyFill="1" applyBorder="1" applyAlignment="1">
      <alignment horizontal="center" vertical="center"/>
    </xf>
    <xf numFmtId="3" fontId="18" fillId="9" borderId="3" xfId="0" applyNumberFormat="1" applyFont="1" applyFill="1" applyBorder="1" applyAlignment="1">
      <alignment horizontal="center" vertical="center"/>
    </xf>
    <xf numFmtId="229" fontId="35" fillId="9" borderId="3" xfId="0" applyNumberFormat="1" applyFont="1" applyFill="1" applyBorder="1" applyAlignment="1">
      <alignment horizontal="left" vertical="center" wrapText="1"/>
    </xf>
    <xf numFmtId="229" fontId="5" fillId="9" borderId="3" xfId="0" applyNumberFormat="1" applyFont="1" applyFill="1" applyBorder="1" applyAlignment="1">
      <alignment horizontal="left" vertical="center" wrapText="1"/>
    </xf>
    <xf numFmtId="229" fontId="5" fillId="9" borderId="3" xfId="0" applyNumberFormat="1" applyFont="1" applyFill="1" applyBorder="1" applyAlignment="1">
      <alignment horizontal="left" wrapText="1"/>
    </xf>
    <xf numFmtId="0" fontId="5" fillId="9" borderId="3" xfId="0" applyFont="1" applyFill="1" applyBorder="1" applyAlignment="1">
      <alignment horizontal="left" vertical="center" wrapText="1"/>
    </xf>
    <xf numFmtId="171" fontId="99" fillId="9" borderId="3" xfId="153" applyFont="1" applyFill="1" applyBorder="1" applyAlignment="1">
      <alignment horizontal="center" vertical="center" wrapText="1"/>
    </xf>
    <xf numFmtId="221" fontId="99" fillId="9" borderId="3" xfId="151" applyNumberFormat="1" applyFont="1" applyFill="1" applyBorder="1" applyAlignment="1">
      <alignment horizontal="center" vertical="center" wrapText="1"/>
    </xf>
    <xf numFmtId="223" fontId="18" fillId="9" borderId="3" xfId="0" applyNumberFormat="1" applyFont="1" applyFill="1" applyBorder="1" applyAlignment="1">
      <alignment horizontal="center" vertical="center" wrapText="1"/>
    </xf>
    <xf numFmtId="0" fontId="31" fillId="9" borderId="3" xfId="0" applyNumberFormat="1" applyFont="1" applyFill="1" applyBorder="1" applyAlignment="1">
      <alignment horizontal="center" vertical="center" wrapText="1"/>
    </xf>
    <xf numFmtId="229" fontId="5" fillId="9" borderId="3" xfId="0" applyNumberFormat="1" applyFont="1" applyFill="1" applyBorder="1" applyAlignment="1">
      <alignment horizontal="left" vertical="center" wrapText="1"/>
    </xf>
    <xf numFmtId="0" fontId="111" fillId="9" borderId="0" xfId="0" applyFont="1" applyFill="1" applyAlignment="1">
      <alignment vertical="center" wrapText="1"/>
    </xf>
    <xf numFmtId="0" fontId="29" fillId="9" borderId="3" xfId="0" applyFont="1" applyFill="1" applyBorder="1" applyAlignment="1">
      <alignment horizontal="center" vertical="center" wrapText="1"/>
    </xf>
    <xf numFmtId="49" fontId="28" fillId="9" borderId="3" xfId="0" applyNumberFormat="1" applyFont="1" applyFill="1" applyBorder="1" applyAlignment="1">
      <alignment vertical="center" wrapText="1"/>
    </xf>
    <xf numFmtId="0" fontId="28" fillId="9" borderId="3" xfId="0" applyFont="1" applyFill="1" applyBorder="1" applyAlignment="1" applyProtection="1">
      <alignment horizontal="center" vertical="center"/>
      <protection locked="0"/>
    </xf>
    <xf numFmtId="229" fontId="28" fillId="9" borderId="3" xfId="0" applyNumberFormat="1" applyFont="1" applyFill="1" applyBorder="1" applyAlignment="1">
      <alignment horizontal="left" vertical="center" wrapText="1"/>
    </xf>
    <xf numFmtId="0" fontId="110" fillId="9" borderId="3" xfId="0" applyFont="1" applyFill="1" applyBorder="1" applyAlignment="1">
      <alignment vertical="center" wrapText="1"/>
    </xf>
    <xf numFmtId="171" fontId="5" fillId="9" borderId="20" xfId="153" applyFont="1" applyFill="1" applyBorder="1" applyAlignment="1">
      <alignment horizontal="center" vertical="center" wrapText="1"/>
    </xf>
    <xf numFmtId="221" fontId="5" fillId="9" borderId="3" xfId="151" applyNumberFormat="1" applyFont="1" applyFill="1" applyBorder="1" applyAlignment="1">
      <alignment horizontal="center" vertical="center" wrapText="1"/>
    </xf>
    <xf numFmtId="3" fontId="28" fillId="9" borderId="3" xfId="0" applyNumberFormat="1" applyFont="1" applyFill="1" applyBorder="1" applyAlignment="1">
      <alignment horizontal="center" vertical="center" wrapText="1"/>
    </xf>
    <xf numFmtId="229" fontId="5" fillId="9" borderId="21" xfId="0" applyNumberFormat="1" applyFont="1" applyFill="1" applyBorder="1" applyAlignment="1">
      <alignment horizontal="left" vertical="center" wrapText="1"/>
    </xf>
    <xf numFmtId="0" fontId="5" fillId="9" borderId="21" xfId="0" applyFont="1" applyFill="1" applyBorder="1" applyAlignment="1">
      <alignment vertical="center" wrapText="1"/>
    </xf>
    <xf numFmtId="229" fontId="28" fillId="9" borderId="3" xfId="0" applyNumberFormat="1" applyFont="1" applyFill="1" applyBorder="1" applyAlignment="1">
      <alignment horizontal="left" vertical="center" wrapText="1"/>
    </xf>
    <xf numFmtId="171" fontId="5" fillId="9" borderId="3" xfId="153" applyFont="1" applyFill="1" applyBorder="1" applyAlignment="1">
      <alignment horizontal="center" vertical="center" wrapText="1"/>
    </xf>
    <xf numFmtId="0" fontId="28" fillId="9" borderId="3" xfId="0" applyFont="1" applyFill="1" applyBorder="1" applyAlignment="1">
      <alignment horizontal="center" vertical="center" wrapText="1"/>
    </xf>
    <xf numFmtId="0" fontId="73" fillId="9" borderId="3" xfId="0" applyFont="1" applyFill="1" applyBorder="1" applyAlignment="1">
      <alignment horizontal="center" vertical="center"/>
    </xf>
    <xf numFmtId="0" fontId="73" fillId="9" borderId="0" xfId="0" applyFont="1" applyFill="1" applyBorder="1" applyAlignment="1">
      <alignment/>
    </xf>
    <xf numFmtId="2" fontId="100" fillId="9" borderId="3" xfId="0" applyNumberFormat="1" applyFont="1" applyFill="1" applyBorder="1" applyAlignment="1">
      <alignment horizontal="center" vertical="center"/>
    </xf>
    <xf numFmtId="0" fontId="102" fillId="9" borderId="3" xfId="0" applyFont="1" applyFill="1" applyBorder="1" applyAlignment="1">
      <alignment horizontal="center" vertical="center"/>
    </xf>
    <xf numFmtId="0" fontId="32" fillId="9" borderId="3" xfId="0" applyFont="1" applyFill="1" applyBorder="1" applyAlignment="1" applyProtection="1">
      <alignment horizontal="left" vertical="center" wrapText="1"/>
      <protection locked="0"/>
    </xf>
    <xf numFmtId="0" fontId="99" fillId="9" borderId="3" xfId="0" applyFont="1" applyFill="1" applyBorder="1" applyAlignment="1">
      <alignment horizontal="left" vertical="center" wrapText="1"/>
    </xf>
    <xf numFmtId="0" fontId="0" fillId="9" borderId="0" xfId="0" applyFill="1" applyBorder="1" applyAlignment="1">
      <alignment horizontal="center" vertical="center"/>
    </xf>
    <xf numFmtId="0" fontId="99" fillId="40" borderId="3" xfId="0" applyFont="1" applyFill="1" applyBorder="1" applyAlignment="1">
      <alignment horizontal="left" vertical="center" wrapText="1"/>
    </xf>
    <xf numFmtId="195" fontId="5" fillId="40" borderId="3" xfId="0" applyNumberFormat="1" applyFont="1" applyFill="1" applyBorder="1" applyAlignment="1">
      <alignment vertical="center" wrapText="1"/>
    </xf>
    <xf numFmtId="0" fontId="5" fillId="40" borderId="3" xfId="0" applyFont="1" applyFill="1" applyBorder="1" applyAlignment="1">
      <alignment horizontal="center" vertical="center" wrapText="1"/>
    </xf>
    <xf numFmtId="3" fontId="5" fillId="40" borderId="3" xfId="0" applyNumberFormat="1" applyFont="1" applyFill="1" applyBorder="1" applyAlignment="1">
      <alignment horizontal="center" vertical="center" wrapText="1"/>
    </xf>
    <xf numFmtId="4" fontId="18" fillId="40" borderId="3" xfId="0" applyNumberFormat="1" applyFont="1" applyFill="1" applyBorder="1" applyAlignment="1">
      <alignment horizontal="center" vertical="center"/>
    </xf>
    <xf numFmtId="0" fontId="0" fillId="40" borderId="3" xfId="0" applyFill="1" applyBorder="1" applyAlignment="1">
      <alignment horizontal="center" vertical="center"/>
    </xf>
    <xf numFmtId="0" fontId="100" fillId="40" borderId="3" xfId="0" applyFont="1" applyFill="1" applyBorder="1" applyAlignment="1">
      <alignment horizontal="left" vertical="center" wrapText="1"/>
    </xf>
    <xf numFmtId="0" fontId="102" fillId="45" borderId="3" xfId="0" applyFont="1" applyFill="1" applyBorder="1" applyAlignment="1">
      <alignment horizontal="center" vertical="center" wrapText="1"/>
    </xf>
    <xf numFmtId="49" fontId="100" fillId="45" borderId="3" xfId="0" applyNumberFormat="1" applyFont="1" applyFill="1" applyBorder="1" applyAlignment="1">
      <alignment vertical="center" wrapText="1"/>
    </xf>
    <xf numFmtId="0" fontId="31" fillId="45" borderId="3" xfId="0" applyFont="1" applyFill="1" applyBorder="1" applyAlignment="1" applyProtection="1">
      <alignment horizontal="center" vertical="center"/>
      <protection locked="0"/>
    </xf>
    <xf numFmtId="229" fontId="5" fillId="45" borderId="3" xfId="0" applyNumberFormat="1" applyFont="1" applyFill="1" applyBorder="1" applyAlignment="1">
      <alignment horizontal="left" vertical="center" wrapText="1"/>
    </xf>
    <xf numFmtId="0" fontId="99" fillId="45" borderId="19" xfId="0" applyFont="1" applyFill="1" applyBorder="1" applyAlignment="1">
      <alignment vertical="center" wrapText="1"/>
    </xf>
    <xf numFmtId="171" fontId="99" fillId="45" borderId="20" xfId="153" applyFont="1" applyFill="1" applyBorder="1" applyAlignment="1">
      <alignment horizontal="center" vertical="center" wrapText="1"/>
    </xf>
    <xf numFmtId="221" fontId="5" fillId="45" borderId="3" xfId="151" applyNumberFormat="1" applyFont="1" applyFill="1" applyBorder="1" applyAlignment="1">
      <alignment horizontal="center" vertical="center" wrapText="1"/>
    </xf>
    <xf numFmtId="3" fontId="28" fillId="45" borderId="3" xfId="0" applyNumberFormat="1" applyFont="1" applyFill="1" applyBorder="1" applyAlignment="1">
      <alignment horizontal="center" vertical="center" wrapText="1"/>
    </xf>
    <xf numFmtId="3" fontId="99" fillId="45" borderId="3" xfId="0" applyNumberFormat="1" applyFont="1" applyFill="1" applyBorder="1" applyAlignment="1">
      <alignment horizontal="center" vertical="center"/>
    </xf>
    <xf numFmtId="0" fontId="99" fillId="45" borderId="3" xfId="0" applyFont="1" applyFill="1" applyBorder="1" applyAlignment="1">
      <alignment horizontal="center" vertical="center" wrapText="1"/>
    </xf>
    <xf numFmtId="0" fontId="100" fillId="45" borderId="3" xfId="0" applyFont="1" applyFill="1" applyBorder="1" applyAlignment="1">
      <alignment horizontal="center" vertical="center" wrapText="1"/>
    </xf>
    <xf numFmtId="0" fontId="99" fillId="45" borderId="3" xfId="0" applyFont="1" applyFill="1" applyBorder="1" applyAlignment="1">
      <alignment horizontal="left" vertical="center" wrapText="1"/>
    </xf>
    <xf numFmtId="0" fontId="0" fillId="45" borderId="3" xfId="0" applyFill="1" applyBorder="1" applyAlignment="1">
      <alignment horizontal="center" vertical="center"/>
    </xf>
    <xf numFmtId="0" fontId="0" fillId="45" borderId="0" xfId="0" applyFill="1" applyBorder="1" applyAlignment="1">
      <alignment/>
    </xf>
    <xf numFmtId="229" fontId="35" fillId="45" borderId="0" xfId="0" applyNumberFormat="1" applyFont="1" applyFill="1" applyBorder="1" applyAlignment="1">
      <alignment horizontal="left" wrapText="1"/>
    </xf>
    <xf numFmtId="229" fontId="5" fillId="45" borderId="19" xfId="0" applyNumberFormat="1" applyFont="1" applyFill="1" applyBorder="1" applyAlignment="1">
      <alignment horizontal="left" vertical="center" wrapText="1"/>
    </xf>
    <xf numFmtId="229" fontId="28" fillId="45" borderId="3" xfId="0" applyNumberFormat="1" applyFont="1" applyFill="1" applyBorder="1" applyAlignment="1">
      <alignment horizontal="left" vertical="center" wrapText="1"/>
    </xf>
    <xf numFmtId="3" fontId="28" fillId="4" borderId="3" xfId="0" applyNumberFormat="1" applyFont="1" applyFill="1" applyBorder="1" applyAlignment="1">
      <alignment horizontal="center" vertical="center" wrapText="1"/>
    </xf>
    <xf numFmtId="0" fontId="29" fillId="3" borderId="3" xfId="0" applyFont="1" applyFill="1" applyBorder="1" applyAlignment="1">
      <alignment horizontal="center" vertical="center" wrapText="1"/>
    </xf>
    <xf numFmtId="49" fontId="28" fillId="3" borderId="3" xfId="0" applyNumberFormat="1" applyFont="1" applyFill="1" applyBorder="1" applyAlignment="1">
      <alignment vertical="center" wrapText="1"/>
    </xf>
    <xf numFmtId="0" fontId="28" fillId="3" borderId="3" xfId="0" applyFont="1" applyFill="1" applyBorder="1" applyAlignment="1" applyProtection="1">
      <alignment horizontal="center" vertical="center"/>
      <protection locked="0"/>
    </xf>
    <xf numFmtId="229" fontId="28" fillId="3" borderId="3" xfId="0" applyNumberFormat="1" applyFont="1" applyFill="1" applyBorder="1" applyAlignment="1">
      <alignment horizontal="left" vertical="center" wrapText="1"/>
    </xf>
    <xf numFmtId="229" fontId="5" fillId="3" borderId="3" xfId="0" applyNumberFormat="1" applyFont="1" applyFill="1" applyBorder="1" applyAlignment="1">
      <alignment horizontal="left" vertical="center" wrapText="1"/>
    </xf>
    <xf numFmtId="229" fontId="5" fillId="3" borderId="3" xfId="0" applyNumberFormat="1" applyFont="1" applyFill="1" applyBorder="1" applyAlignment="1">
      <alignment horizontal="left" wrapText="1"/>
    </xf>
    <xf numFmtId="195" fontId="5" fillId="3" borderId="3" xfId="0" applyNumberFormat="1" applyFont="1" applyFill="1" applyBorder="1" applyAlignment="1">
      <alignment horizontal="left" vertical="center" wrapText="1"/>
    </xf>
    <xf numFmtId="3" fontId="5" fillId="3" borderId="3" xfId="0" applyNumberFormat="1" applyFont="1" applyFill="1" applyBorder="1" applyAlignment="1">
      <alignment horizontal="center" vertical="center" wrapText="1"/>
    </xf>
    <xf numFmtId="3" fontId="28" fillId="3" borderId="3" xfId="0" applyNumberFormat="1" applyFont="1" applyFill="1" applyBorder="1" applyAlignment="1">
      <alignment horizontal="center" vertical="center" wrapText="1"/>
    </xf>
    <xf numFmtId="3" fontId="18"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73" fillId="3" borderId="3" xfId="0" applyFont="1" applyFill="1" applyBorder="1" applyAlignment="1">
      <alignment horizontal="center" vertical="center"/>
    </xf>
    <xf numFmtId="0" fontId="73" fillId="3" borderId="0" xfId="0" applyFont="1" applyFill="1" applyBorder="1" applyAlignment="1">
      <alignment/>
    </xf>
    <xf numFmtId="3" fontId="28" fillId="10" borderId="3" xfId="0" applyNumberFormat="1" applyFont="1" applyFill="1" applyBorder="1" applyAlignment="1">
      <alignment horizontal="center" vertical="center" wrapText="1"/>
    </xf>
    <xf numFmtId="229" fontId="28" fillId="3" borderId="3" xfId="0" applyNumberFormat="1" applyFont="1" applyFill="1" applyBorder="1" applyAlignment="1">
      <alignment horizontal="left" vertical="center" wrapText="1"/>
    </xf>
    <xf numFmtId="229" fontId="5" fillId="3" borderId="3" xfId="0" applyNumberFormat="1" applyFont="1" applyFill="1" applyBorder="1" applyAlignment="1">
      <alignment horizontal="left" vertical="center" wrapText="1"/>
    </xf>
    <xf numFmtId="0" fontId="99" fillId="3" borderId="3" xfId="0" applyFont="1" applyFill="1" applyBorder="1" applyAlignment="1">
      <alignment horizontal="left" vertical="center" wrapText="1"/>
    </xf>
    <xf numFmtId="0" fontId="102" fillId="3" borderId="3" xfId="0" applyFont="1" applyFill="1" applyBorder="1" applyAlignment="1">
      <alignment horizontal="center" vertical="center"/>
    </xf>
    <xf numFmtId="3" fontId="18" fillId="3" borderId="3" xfId="0" applyNumberFormat="1" applyFont="1" applyFill="1" applyBorder="1" applyAlignment="1">
      <alignment horizontal="center" vertical="center"/>
    </xf>
    <xf numFmtId="0" fontId="103" fillId="3" borderId="3" xfId="0" applyFont="1" applyFill="1" applyBorder="1" applyAlignment="1">
      <alignment horizontal="center" vertical="center"/>
    </xf>
    <xf numFmtId="0" fontId="103" fillId="3" borderId="0" xfId="0" applyFont="1" applyFill="1" applyBorder="1" applyAlignment="1">
      <alignment/>
    </xf>
    <xf numFmtId="49" fontId="0" fillId="3" borderId="3" xfId="0" applyNumberFormat="1" applyFill="1" applyBorder="1" applyAlignment="1">
      <alignment horizontal="center" vertical="center"/>
    </xf>
    <xf numFmtId="0" fontId="0" fillId="3" borderId="0" xfId="0" applyFill="1" applyBorder="1" applyAlignment="1">
      <alignment horizontal="center" vertical="center"/>
    </xf>
    <xf numFmtId="229" fontId="28" fillId="42" borderId="3" xfId="0" applyNumberFormat="1" applyFont="1" applyFill="1" applyBorder="1" applyAlignment="1">
      <alignment horizontal="left" vertical="center" wrapText="1"/>
    </xf>
    <xf numFmtId="229" fontId="5" fillId="42" borderId="3" xfId="0" applyNumberFormat="1" applyFont="1" applyFill="1" applyBorder="1" applyAlignment="1">
      <alignment horizontal="left" vertical="center" wrapText="1"/>
    </xf>
    <xf numFmtId="171" fontId="99" fillId="42" borderId="3" xfId="153" applyFont="1" applyFill="1" applyBorder="1" applyAlignment="1">
      <alignment horizontal="center" vertical="center" wrapText="1"/>
    </xf>
    <xf numFmtId="221" fontId="99" fillId="42" borderId="3" xfId="151" applyNumberFormat="1" applyFont="1" applyFill="1" applyBorder="1" applyAlignment="1">
      <alignment horizontal="center" vertical="center" wrapText="1"/>
    </xf>
    <xf numFmtId="3" fontId="18" fillId="42" borderId="3" xfId="0" applyNumberFormat="1" applyFont="1" applyFill="1" applyBorder="1" applyAlignment="1">
      <alignment horizontal="center" vertical="center"/>
    </xf>
    <xf numFmtId="223" fontId="18" fillId="42" borderId="3" xfId="0" applyNumberFormat="1" applyFont="1" applyFill="1" applyBorder="1" applyAlignment="1">
      <alignment horizontal="center" vertical="center" wrapText="1"/>
    </xf>
    <xf numFmtId="0" fontId="100" fillId="42" borderId="3" xfId="0" applyFont="1" applyFill="1" applyBorder="1" applyAlignment="1">
      <alignment horizontal="left" vertical="center" wrapText="1"/>
    </xf>
    <xf numFmtId="0" fontId="99" fillId="42" borderId="3" xfId="0" applyFont="1" applyFill="1" applyBorder="1" applyAlignment="1">
      <alignment wrapText="1"/>
    </xf>
    <xf numFmtId="0" fontId="31" fillId="42" borderId="3" xfId="0" applyNumberFormat="1" applyFont="1" applyFill="1" applyBorder="1" applyAlignment="1">
      <alignment horizontal="center" vertical="center" wrapText="1"/>
    </xf>
    <xf numFmtId="229" fontId="5" fillId="42" borderId="22" xfId="0" applyNumberFormat="1" applyFont="1" applyFill="1" applyBorder="1" applyAlignment="1">
      <alignment horizontal="left" vertical="center" wrapText="1"/>
    </xf>
    <xf numFmtId="171" fontId="99" fillId="42" borderId="20" xfId="153" applyFont="1" applyFill="1" applyBorder="1" applyAlignment="1">
      <alignment horizontal="center" vertical="center" wrapText="1"/>
    </xf>
    <xf numFmtId="223" fontId="18" fillId="42" borderId="3" xfId="0" applyNumberFormat="1" applyFont="1" applyFill="1" applyBorder="1" applyAlignment="1">
      <alignment horizontal="center" vertical="center"/>
    </xf>
    <xf numFmtId="0" fontId="100" fillId="29" borderId="3" xfId="0" applyFont="1" applyFill="1" applyBorder="1" applyAlignment="1">
      <alignment horizontal="left" vertical="center" wrapText="1"/>
    </xf>
    <xf numFmtId="0" fontId="99" fillId="29" borderId="19" xfId="0" applyFont="1" applyFill="1" applyBorder="1" applyAlignment="1">
      <alignment vertical="center" wrapText="1"/>
    </xf>
    <xf numFmtId="171" fontId="99" fillId="29" borderId="3" xfId="153" applyFont="1" applyFill="1" applyBorder="1" applyAlignment="1">
      <alignment horizontal="center" vertical="center" wrapText="1"/>
    </xf>
    <xf numFmtId="221" fontId="99" fillId="29" borderId="3" xfId="151" applyNumberFormat="1" applyFont="1" applyFill="1" applyBorder="1" applyAlignment="1">
      <alignment horizontal="center" vertical="center" wrapText="1"/>
    </xf>
    <xf numFmtId="3" fontId="18" fillId="29" borderId="3" xfId="0" applyNumberFormat="1" applyFont="1" applyFill="1" applyBorder="1" applyAlignment="1">
      <alignment horizontal="center" vertical="center"/>
    </xf>
    <xf numFmtId="223" fontId="18" fillId="29" borderId="3" xfId="0" applyNumberFormat="1" applyFont="1" applyFill="1" applyBorder="1" applyAlignment="1">
      <alignment horizontal="center" vertical="center" wrapText="1"/>
    </xf>
    <xf numFmtId="0" fontId="31" fillId="29" borderId="3" xfId="0" applyNumberFormat="1" applyFont="1" applyFill="1" applyBorder="1" applyAlignment="1">
      <alignment horizontal="center" vertical="center" wrapText="1"/>
    </xf>
    <xf numFmtId="0" fontId="102" fillId="46" borderId="3" xfId="0" applyFont="1" applyFill="1" applyBorder="1" applyAlignment="1">
      <alignment horizontal="center" vertical="center" wrapText="1"/>
    </xf>
    <xf numFmtId="49" fontId="100" fillId="46" borderId="3" xfId="0" applyNumberFormat="1" applyFont="1" applyFill="1" applyBorder="1" applyAlignment="1">
      <alignment vertical="center" wrapText="1"/>
    </xf>
    <xf numFmtId="0" fontId="31" fillId="46" borderId="3" xfId="0" applyFont="1" applyFill="1" applyBorder="1" applyAlignment="1" applyProtection="1">
      <alignment horizontal="center" vertical="center"/>
      <protection locked="0"/>
    </xf>
    <xf numFmtId="229" fontId="28" fillId="46" borderId="3" xfId="0" applyNumberFormat="1" applyFont="1" applyFill="1" applyBorder="1" applyAlignment="1">
      <alignment horizontal="left" vertical="center" wrapText="1"/>
    </xf>
    <xf numFmtId="229" fontId="5" fillId="46" borderId="3" xfId="0" applyNumberFormat="1" applyFont="1" applyFill="1" applyBorder="1" applyAlignment="1">
      <alignment horizontal="left" vertical="center" wrapText="1"/>
    </xf>
    <xf numFmtId="229" fontId="5" fillId="46" borderId="3" xfId="0" applyNumberFormat="1" applyFont="1" applyFill="1" applyBorder="1" applyAlignment="1">
      <alignment horizontal="left" wrapText="1"/>
    </xf>
    <xf numFmtId="0" fontId="99" fillId="46" borderId="3" xfId="0" applyFont="1" applyFill="1" applyBorder="1" applyAlignment="1">
      <alignment horizontal="left" vertical="center" wrapText="1"/>
    </xf>
    <xf numFmtId="0" fontId="99" fillId="46" borderId="3" xfId="0" applyFont="1" applyFill="1" applyBorder="1" applyAlignment="1">
      <alignment horizontal="center" vertical="center" wrapText="1"/>
    </xf>
    <xf numFmtId="3" fontId="99" fillId="46" borderId="3" xfId="0" applyNumberFormat="1" applyFont="1" applyFill="1" applyBorder="1" applyAlignment="1">
      <alignment horizontal="center" vertical="center" wrapText="1"/>
    </xf>
    <xf numFmtId="3" fontId="100" fillId="46" borderId="3" xfId="0" applyNumberFormat="1" applyFont="1" applyFill="1" applyBorder="1" applyAlignment="1">
      <alignment horizontal="center" vertical="center" wrapText="1"/>
    </xf>
    <xf numFmtId="0" fontId="72" fillId="46" borderId="3" xfId="0" applyFont="1" applyFill="1" applyBorder="1" applyAlignment="1">
      <alignment horizontal="center" vertical="center"/>
    </xf>
    <xf numFmtId="2" fontId="107" fillId="46" borderId="3" xfId="0" applyNumberFormat="1" applyFont="1" applyFill="1" applyBorder="1" applyAlignment="1">
      <alignment horizontal="center" vertical="center"/>
    </xf>
    <xf numFmtId="0" fontId="100" fillId="46" borderId="3" xfId="0" applyFont="1" applyFill="1" applyBorder="1" applyAlignment="1">
      <alignment horizontal="center" vertical="center" wrapText="1"/>
    </xf>
    <xf numFmtId="0" fontId="0" fillId="46" borderId="3" xfId="0" applyFill="1" applyBorder="1" applyAlignment="1">
      <alignment horizontal="center" vertical="center"/>
    </xf>
    <xf numFmtId="0" fontId="0" fillId="46" borderId="0" xfId="0" applyFill="1" applyBorder="1" applyAlignment="1">
      <alignment/>
    </xf>
    <xf numFmtId="4" fontId="18" fillId="46" borderId="3" xfId="0" applyNumberFormat="1" applyFont="1" applyFill="1" applyBorder="1" applyAlignment="1">
      <alignment horizontal="center" vertical="center" wrapText="1"/>
    </xf>
    <xf numFmtId="0" fontId="102" fillId="27" borderId="3" xfId="0" applyFont="1" applyFill="1" applyBorder="1" applyAlignment="1">
      <alignment horizontal="center" vertical="center" wrapText="1"/>
    </xf>
    <xf numFmtId="49" fontId="100" fillId="27" borderId="3" xfId="0" applyNumberFormat="1" applyFont="1" applyFill="1" applyBorder="1" applyAlignment="1">
      <alignment vertical="center" wrapText="1"/>
    </xf>
    <xf numFmtId="0" fontId="31" fillId="27" borderId="3" xfId="0" applyFont="1" applyFill="1" applyBorder="1" applyAlignment="1" applyProtection="1">
      <alignment horizontal="center" vertical="center"/>
      <protection locked="0"/>
    </xf>
    <xf numFmtId="229" fontId="28" fillId="27" borderId="3" xfId="0" applyNumberFormat="1" applyFont="1" applyFill="1" applyBorder="1" applyAlignment="1">
      <alignment horizontal="left" vertical="center" wrapText="1"/>
    </xf>
    <xf numFmtId="229" fontId="5" fillId="27" borderId="3" xfId="0" applyNumberFormat="1" applyFont="1" applyFill="1" applyBorder="1" applyAlignment="1">
      <alignment horizontal="left" vertical="center" wrapText="1"/>
    </xf>
    <xf numFmtId="0" fontId="99" fillId="27" borderId="3" xfId="0" applyFont="1" applyFill="1" applyBorder="1" applyAlignment="1">
      <alignment horizontal="center" vertical="center" wrapText="1"/>
    </xf>
    <xf numFmtId="3" fontId="99" fillId="27" borderId="3" xfId="0" applyNumberFormat="1" applyFont="1" applyFill="1" applyBorder="1" applyAlignment="1">
      <alignment horizontal="center" vertical="center" wrapText="1"/>
    </xf>
    <xf numFmtId="3" fontId="100" fillId="27" borderId="3" xfId="0" applyNumberFormat="1" applyFont="1" applyFill="1" applyBorder="1" applyAlignment="1">
      <alignment horizontal="center" vertical="center" wrapText="1"/>
    </xf>
    <xf numFmtId="3" fontId="18" fillId="27" borderId="3" xfId="0" applyNumberFormat="1" applyFont="1" applyFill="1" applyBorder="1" applyAlignment="1">
      <alignment horizontal="center" vertical="center" wrapText="1"/>
    </xf>
    <xf numFmtId="0" fontId="100" fillId="27" borderId="3" xfId="0" applyFont="1" applyFill="1" applyBorder="1" applyAlignment="1">
      <alignment horizontal="center" vertical="center" wrapText="1"/>
    </xf>
    <xf numFmtId="49" fontId="0" fillId="27" borderId="3" xfId="0" applyNumberFormat="1" applyFill="1" applyBorder="1" applyAlignment="1">
      <alignment horizontal="center" vertical="center"/>
    </xf>
    <xf numFmtId="0" fontId="0" fillId="27" borderId="0" xfId="0" applyFill="1" applyBorder="1" applyAlignment="1">
      <alignment/>
    </xf>
    <xf numFmtId="0" fontId="0" fillId="27" borderId="3" xfId="0" applyFill="1" applyBorder="1" applyAlignment="1">
      <alignment horizontal="center" vertical="center"/>
    </xf>
    <xf numFmtId="0" fontId="102" fillId="17" borderId="3" xfId="0" applyFont="1" applyFill="1" applyBorder="1" applyAlignment="1">
      <alignment horizontal="center" vertical="center" wrapText="1"/>
    </xf>
    <xf numFmtId="49" fontId="100" fillId="17" borderId="3" xfId="0" applyNumberFormat="1" applyFont="1" applyFill="1" applyBorder="1" applyAlignment="1">
      <alignment vertical="center" wrapText="1"/>
    </xf>
    <xf numFmtId="0" fontId="31" fillId="17" borderId="3" xfId="0" applyFont="1" applyFill="1" applyBorder="1" applyAlignment="1" applyProtection="1">
      <alignment horizontal="center" vertical="center"/>
      <protection locked="0"/>
    </xf>
    <xf numFmtId="229" fontId="28" fillId="17" borderId="3" xfId="0" applyNumberFormat="1" applyFont="1" applyFill="1" applyBorder="1" applyAlignment="1">
      <alignment horizontal="left" vertical="center" wrapText="1"/>
    </xf>
    <xf numFmtId="229" fontId="5" fillId="17" borderId="3" xfId="0" applyNumberFormat="1" applyFont="1" applyFill="1" applyBorder="1" applyAlignment="1">
      <alignment horizontal="left" vertical="center" wrapText="1"/>
    </xf>
    <xf numFmtId="2" fontId="107" fillId="17" borderId="3" xfId="0" applyNumberFormat="1" applyFont="1" applyFill="1" applyBorder="1" applyAlignment="1">
      <alignment horizontal="center" vertical="center"/>
    </xf>
    <xf numFmtId="0" fontId="99" fillId="17" borderId="3" xfId="0" applyFont="1" applyFill="1" applyBorder="1" applyAlignment="1">
      <alignment horizontal="center" vertical="center" wrapText="1"/>
    </xf>
    <xf numFmtId="0" fontId="100" fillId="17" borderId="3" xfId="0" applyFont="1" applyFill="1" applyBorder="1" applyAlignment="1">
      <alignment horizontal="center" vertical="center" wrapText="1"/>
    </xf>
    <xf numFmtId="0" fontId="0" fillId="17" borderId="0" xfId="0" applyFill="1" applyBorder="1" applyAlignment="1">
      <alignment/>
    </xf>
    <xf numFmtId="0" fontId="0" fillId="11" borderId="0" xfId="0" applyFill="1" applyBorder="1" applyAlignment="1">
      <alignment/>
    </xf>
    <xf numFmtId="0" fontId="102" fillId="47" borderId="3" xfId="0" applyFont="1" applyFill="1" applyBorder="1" applyAlignment="1">
      <alignment horizontal="center" vertical="center" wrapText="1"/>
    </xf>
    <xf numFmtId="49" fontId="100" fillId="47" borderId="3" xfId="0" applyNumberFormat="1" applyFont="1" applyFill="1" applyBorder="1" applyAlignment="1">
      <alignment vertical="center" wrapText="1"/>
    </xf>
    <xf numFmtId="0" fontId="31" fillId="47" borderId="3" xfId="0" applyFont="1" applyFill="1" applyBorder="1" applyAlignment="1" applyProtection="1">
      <alignment horizontal="center" vertical="center"/>
      <protection locked="0"/>
    </xf>
    <xf numFmtId="229" fontId="28" fillId="47" borderId="3" xfId="0" applyNumberFormat="1" applyFont="1" applyFill="1" applyBorder="1" applyAlignment="1">
      <alignment horizontal="left" vertical="center" wrapText="1"/>
    </xf>
    <xf numFmtId="229" fontId="5" fillId="47" borderId="3" xfId="0" applyNumberFormat="1" applyFont="1" applyFill="1" applyBorder="1" applyAlignment="1">
      <alignment horizontal="left" vertical="center" wrapText="1"/>
    </xf>
    <xf numFmtId="0" fontId="5" fillId="47" borderId="3" xfId="0" applyFont="1" applyFill="1" applyBorder="1" applyAlignment="1">
      <alignment horizontal="left" vertical="center" wrapText="1"/>
    </xf>
    <xf numFmtId="195" fontId="5" fillId="47" borderId="3" xfId="0" applyNumberFormat="1" applyFont="1" applyFill="1" applyBorder="1" applyAlignment="1">
      <alignment horizontal="center" vertical="center" wrapText="1"/>
    </xf>
    <xf numFmtId="3" fontId="99" fillId="47" borderId="3" xfId="0" applyNumberFormat="1" applyFont="1" applyFill="1" applyBorder="1" applyAlignment="1">
      <alignment horizontal="center" vertical="center" wrapText="1"/>
    </xf>
    <xf numFmtId="3" fontId="100" fillId="47" borderId="3" xfId="0" applyNumberFormat="1" applyFont="1" applyFill="1" applyBorder="1" applyAlignment="1">
      <alignment horizontal="center" vertical="center" wrapText="1"/>
    </xf>
    <xf numFmtId="2" fontId="18" fillId="47" borderId="3" xfId="0" applyNumberFormat="1" applyFont="1" applyFill="1" applyBorder="1" applyAlignment="1">
      <alignment horizontal="center" vertical="center"/>
    </xf>
    <xf numFmtId="2" fontId="107" fillId="47" borderId="3" xfId="0" applyNumberFormat="1" applyFont="1" applyFill="1" applyBorder="1" applyAlignment="1">
      <alignment horizontal="center" vertical="center"/>
    </xf>
    <xf numFmtId="0" fontId="99" fillId="47" borderId="3" xfId="0" applyFont="1" applyFill="1" applyBorder="1" applyAlignment="1">
      <alignment horizontal="center" vertical="center" wrapText="1"/>
    </xf>
    <xf numFmtId="0" fontId="100" fillId="47" borderId="3" xfId="0" applyFont="1" applyFill="1" applyBorder="1" applyAlignment="1">
      <alignment horizontal="center" vertical="center" wrapText="1"/>
    </xf>
    <xf numFmtId="0" fontId="0" fillId="47" borderId="3" xfId="0" applyNumberFormat="1" applyFill="1" applyBorder="1" applyAlignment="1">
      <alignment horizontal="center" vertical="center"/>
    </xf>
    <xf numFmtId="0" fontId="0" fillId="47" borderId="0" xfId="0" applyFill="1" applyBorder="1" applyAlignment="1">
      <alignment vertical="center"/>
    </xf>
    <xf numFmtId="0" fontId="0" fillId="47" borderId="0" xfId="0" applyFill="1" applyBorder="1" applyAlignment="1">
      <alignment/>
    </xf>
    <xf numFmtId="0" fontId="111" fillId="47" borderId="0" xfId="0" applyFont="1" applyFill="1" applyAlignment="1">
      <alignment wrapText="1"/>
    </xf>
    <xf numFmtId="0" fontId="111" fillId="47" borderId="3" xfId="0" applyFont="1" applyFill="1" applyBorder="1" applyAlignment="1">
      <alignment vertical="center" wrapText="1"/>
    </xf>
    <xf numFmtId="3" fontId="5" fillId="47" borderId="3" xfId="0" applyNumberFormat="1" applyFont="1" applyFill="1" applyBorder="1" applyAlignment="1">
      <alignment horizontal="center" vertical="center" wrapText="1"/>
    </xf>
    <xf numFmtId="4" fontId="18" fillId="47" borderId="3" xfId="0" applyNumberFormat="1" applyFont="1" applyFill="1" applyBorder="1" applyAlignment="1">
      <alignment horizontal="center" vertical="center" wrapText="1"/>
    </xf>
    <xf numFmtId="2" fontId="108" fillId="47" borderId="3" xfId="0" applyNumberFormat="1" applyFont="1" applyFill="1" applyBorder="1" applyAlignment="1">
      <alignment horizontal="center" vertical="center"/>
    </xf>
    <xf numFmtId="0" fontId="99" fillId="47" borderId="20" xfId="0" applyFont="1" applyFill="1" applyBorder="1" applyAlignment="1">
      <alignment horizontal="center" vertical="center" wrapText="1"/>
    </xf>
    <xf numFmtId="0" fontId="102" fillId="48" borderId="3" xfId="0" applyFont="1" applyFill="1" applyBorder="1" applyAlignment="1">
      <alignment horizontal="center" vertical="center" wrapText="1"/>
    </xf>
    <xf numFmtId="49" fontId="100" fillId="48" borderId="3" xfId="0" applyNumberFormat="1" applyFont="1" applyFill="1" applyBorder="1" applyAlignment="1">
      <alignment vertical="center" wrapText="1"/>
    </xf>
    <xf numFmtId="0" fontId="31" fillId="48" borderId="3" xfId="0" applyFont="1" applyFill="1" applyBorder="1" applyAlignment="1" applyProtection="1">
      <alignment horizontal="center" vertical="center"/>
      <protection locked="0"/>
    </xf>
    <xf numFmtId="229" fontId="28" fillId="48" borderId="3" xfId="0" applyNumberFormat="1" applyFont="1" applyFill="1" applyBorder="1" applyAlignment="1">
      <alignment horizontal="left" vertical="center" wrapText="1"/>
    </xf>
    <xf numFmtId="229" fontId="5" fillId="48" borderId="3" xfId="0" applyNumberFormat="1" applyFont="1" applyFill="1" applyBorder="1" applyAlignment="1">
      <alignment horizontal="left" vertical="center" wrapText="1"/>
    </xf>
    <xf numFmtId="0" fontId="111" fillId="48" borderId="0" xfId="0" applyFont="1" applyFill="1" applyAlignment="1">
      <alignment wrapText="1"/>
    </xf>
    <xf numFmtId="0" fontId="99" fillId="48" borderId="3" xfId="0" applyFont="1" applyFill="1" applyBorder="1" applyAlignment="1">
      <alignment horizontal="center" vertical="center" wrapText="1"/>
    </xf>
    <xf numFmtId="3" fontId="99" fillId="48" borderId="3" xfId="0" applyNumberFormat="1" applyFont="1" applyFill="1" applyBorder="1" applyAlignment="1">
      <alignment horizontal="center" vertical="center" wrapText="1"/>
    </xf>
    <xf numFmtId="3" fontId="100" fillId="48" borderId="3" xfId="0" applyNumberFormat="1" applyFont="1" applyFill="1" applyBorder="1" applyAlignment="1">
      <alignment horizontal="center" vertical="center" wrapText="1"/>
    </xf>
    <xf numFmtId="2" fontId="18" fillId="48" borderId="3" xfId="0" applyNumberFormat="1" applyFont="1" applyFill="1" applyBorder="1" applyAlignment="1">
      <alignment horizontal="center" vertical="center"/>
    </xf>
    <xf numFmtId="2" fontId="107" fillId="48" borderId="3" xfId="0" applyNumberFormat="1" applyFont="1" applyFill="1" applyBorder="1" applyAlignment="1">
      <alignment horizontal="center" vertical="center"/>
    </xf>
    <xf numFmtId="0" fontId="100" fillId="48" borderId="3" xfId="0" applyFont="1" applyFill="1" applyBorder="1" applyAlignment="1">
      <alignment horizontal="center" vertical="center" wrapText="1"/>
    </xf>
    <xf numFmtId="0" fontId="0" fillId="48" borderId="3" xfId="0" applyNumberFormat="1" applyFill="1" applyBorder="1" applyAlignment="1">
      <alignment horizontal="center" vertical="center"/>
    </xf>
    <xf numFmtId="0" fontId="0" fillId="48" borderId="0" xfId="0" applyFill="1" applyBorder="1" applyAlignment="1">
      <alignment/>
    </xf>
    <xf numFmtId="0" fontId="111" fillId="48" borderId="3" xfId="0" applyFont="1" applyFill="1" applyBorder="1" applyAlignment="1">
      <alignment wrapText="1"/>
    </xf>
    <xf numFmtId="0" fontId="0" fillId="17" borderId="3" xfId="0" applyFill="1" applyBorder="1" applyAlignment="1">
      <alignment horizontal="center" vertical="center"/>
    </xf>
    <xf numFmtId="0" fontId="102" fillId="30" borderId="3" xfId="0" applyFont="1" applyFill="1" applyBorder="1" applyAlignment="1">
      <alignment horizontal="center" vertical="center" wrapText="1"/>
    </xf>
    <xf numFmtId="49" fontId="100" fillId="30" borderId="3" xfId="0" applyNumberFormat="1" applyFont="1" applyFill="1" applyBorder="1" applyAlignment="1">
      <alignment vertical="center" wrapText="1"/>
    </xf>
    <xf numFmtId="229" fontId="28" fillId="30" borderId="3" xfId="0" applyNumberFormat="1" applyFont="1" applyFill="1" applyBorder="1" applyAlignment="1">
      <alignment horizontal="left" vertical="center" wrapText="1"/>
    </xf>
    <xf numFmtId="229" fontId="5" fillId="30" borderId="3" xfId="0" applyNumberFormat="1" applyFont="1" applyFill="1" applyBorder="1" applyAlignment="1">
      <alignment horizontal="left" vertical="center" wrapText="1"/>
    </xf>
    <xf numFmtId="0" fontId="5" fillId="30" borderId="3" xfId="0" applyFont="1" applyFill="1" applyBorder="1" applyAlignment="1">
      <alignment horizontal="left" vertical="center" wrapText="1"/>
    </xf>
    <xf numFmtId="0" fontId="99" fillId="30" borderId="3" xfId="0" applyFont="1" applyFill="1" applyBorder="1" applyAlignment="1">
      <alignment horizontal="center" vertical="center" wrapText="1"/>
    </xf>
    <xf numFmtId="0" fontId="100" fillId="30" borderId="3" xfId="0" applyFont="1" applyFill="1" applyBorder="1" applyAlignment="1">
      <alignment horizontal="center" vertical="center" wrapText="1"/>
    </xf>
    <xf numFmtId="0" fontId="0" fillId="30" borderId="3" xfId="0" applyFill="1" applyBorder="1" applyAlignment="1">
      <alignment horizontal="center" vertical="center"/>
    </xf>
    <xf numFmtId="0" fontId="0" fillId="30" borderId="0" xfId="0" applyFill="1" applyBorder="1" applyAlignment="1">
      <alignment/>
    </xf>
    <xf numFmtId="0" fontId="102" fillId="7" borderId="3" xfId="0" applyFont="1" applyFill="1" applyBorder="1" applyAlignment="1">
      <alignment horizontal="center" vertical="center" wrapText="1"/>
    </xf>
    <xf numFmtId="49" fontId="100" fillId="7" borderId="3" xfId="0" applyNumberFormat="1" applyFont="1" applyFill="1" applyBorder="1" applyAlignment="1">
      <alignment vertical="center" wrapText="1"/>
    </xf>
    <xf numFmtId="0" fontId="31" fillId="7" borderId="3" xfId="0" applyFont="1" applyFill="1" applyBorder="1" applyAlignment="1" applyProtection="1">
      <alignment horizontal="center" vertical="center"/>
      <protection locked="0"/>
    </xf>
    <xf numFmtId="229" fontId="28" fillId="7" borderId="3" xfId="0" applyNumberFormat="1" applyFont="1" applyFill="1" applyBorder="1" applyAlignment="1">
      <alignment horizontal="left" vertical="center" wrapText="1"/>
    </xf>
    <xf numFmtId="229" fontId="5" fillId="7" borderId="3" xfId="0" applyNumberFormat="1" applyFont="1" applyFill="1" applyBorder="1" applyAlignment="1">
      <alignment horizontal="left" vertical="center" wrapText="1"/>
    </xf>
    <xf numFmtId="0" fontId="5" fillId="7" borderId="3" xfId="0" applyFont="1" applyFill="1" applyBorder="1" applyAlignment="1">
      <alignment horizontal="left" vertical="center" wrapText="1"/>
    </xf>
    <xf numFmtId="195" fontId="5" fillId="7" borderId="3" xfId="0" applyNumberFormat="1" applyFont="1" applyFill="1" applyBorder="1" applyAlignment="1">
      <alignment horizontal="center" vertical="center" wrapText="1"/>
    </xf>
    <xf numFmtId="0" fontId="99" fillId="7" borderId="3" xfId="0" applyFont="1" applyFill="1" applyBorder="1" applyAlignment="1">
      <alignment horizontal="center" vertical="center" wrapText="1"/>
    </xf>
    <xf numFmtId="3" fontId="100" fillId="7" borderId="3" xfId="0" applyNumberFormat="1" applyFont="1" applyFill="1" applyBorder="1" applyAlignment="1">
      <alignment horizontal="center" vertical="center" wrapText="1"/>
    </xf>
    <xf numFmtId="0" fontId="18" fillId="7" borderId="3" xfId="0" applyFont="1" applyFill="1" applyBorder="1" applyAlignment="1">
      <alignment horizontal="center" vertical="center"/>
    </xf>
    <xf numFmtId="2" fontId="18" fillId="7" borderId="3" xfId="0" applyNumberFormat="1" applyFont="1" applyFill="1" applyBorder="1" applyAlignment="1">
      <alignment horizontal="center" vertical="center"/>
    </xf>
    <xf numFmtId="0" fontId="100" fillId="7" borderId="3" xfId="0" applyFont="1" applyFill="1" applyBorder="1" applyAlignment="1">
      <alignment horizontal="center" vertical="center" wrapText="1"/>
    </xf>
    <xf numFmtId="0" fontId="0" fillId="7" borderId="3" xfId="0" applyFill="1" applyBorder="1" applyAlignment="1">
      <alignment horizontal="center" vertical="center"/>
    </xf>
    <xf numFmtId="0" fontId="0" fillId="7" borderId="0" xfId="0" applyFill="1" applyBorder="1" applyAlignment="1">
      <alignment/>
    </xf>
    <xf numFmtId="0" fontId="102" fillId="27" borderId="3" xfId="0" applyFont="1" applyFill="1" applyBorder="1" applyAlignment="1">
      <alignment horizontal="center" vertical="center"/>
    </xf>
    <xf numFmtId="0" fontId="110" fillId="27" borderId="3" xfId="0" applyFont="1" applyFill="1" applyBorder="1" applyAlignment="1">
      <alignment horizontal="left" vertical="center" wrapText="1"/>
    </xf>
    <xf numFmtId="0" fontId="5" fillId="11" borderId="3" xfId="0" applyFont="1" applyFill="1" applyBorder="1" applyAlignment="1">
      <alignment vertical="center" wrapText="1"/>
    </xf>
    <xf numFmtId="0" fontId="32" fillId="17" borderId="3" xfId="0" applyFont="1" applyFill="1" applyBorder="1" applyAlignment="1" applyProtection="1">
      <alignment horizontal="center" vertical="center"/>
      <protection locked="0"/>
    </xf>
    <xf numFmtId="0" fontId="99" fillId="17" borderId="3" xfId="0" applyFont="1" applyFill="1" applyBorder="1" applyAlignment="1">
      <alignment horizontal="left" vertical="center" wrapText="1"/>
    </xf>
    <xf numFmtId="0" fontId="99" fillId="48" borderId="3" xfId="0" applyFont="1" applyFill="1" applyBorder="1" applyAlignment="1">
      <alignment horizontal="left" vertical="center" wrapText="1"/>
    </xf>
    <xf numFmtId="0" fontId="102" fillId="49" borderId="3" xfId="0" applyFont="1" applyFill="1" applyBorder="1" applyAlignment="1">
      <alignment horizontal="center" vertical="center" wrapText="1"/>
    </xf>
    <xf numFmtId="49" fontId="100" fillId="49" borderId="3" xfId="0" applyNumberFormat="1" applyFont="1" applyFill="1" applyBorder="1" applyAlignment="1">
      <alignment vertical="center" wrapText="1"/>
    </xf>
    <xf numFmtId="0" fontId="32" fillId="49" borderId="3" xfId="0" applyFont="1" applyFill="1" applyBorder="1" applyAlignment="1" applyProtection="1">
      <alignment horizontal="center" vertical="center"/>
      <protection locked="0"/>
    </xf>
    <xf numFmtId="229" fontId="28" fillId="49" borderId="3" xfId="0" applyNumberFormat="1" applyFont="1" applyFill="1" applyBorder="1" applyAlignment="1">
      <alignment horizontal="left" vertical="center" wrapText="1"/>
    </xf>
    <xf numFmtId="0" fontId="99" fillId="49" borderId="3" xfId="0" applyFont="1" applyFill="1" applyBorder="1" applyAlignment="1">
      <alignment horizontal="left" vertical="center" wrapText="1"/>
    </xf>
    <xf numFmtId="0" fontId="5" fillId="49" borderId="3" xfId="0" applyFont="1" applyFill="1" applyBorder="1" applyAlignment="1">
      <alignment vertical="center" wrapText="1"/>
    </xf>
    <xf numFmtId="0" fontId="0" fillId="49" borderId="3" xfId="0" applyFont="1" applyFill="1" applyBorder="1" applyAlignment="1">
      <alignment horizontal="center" vertical="center"/>
    </xf>
    <xf numFmtId="1" fontId="5" fillId="49" borderId="3" xfId="0" applyNumberFormat="1" applyFont="1" applyFill="1" applyBorder="1" applyAlignment="1">
      <alignment horizontal="center" vertical="center" wrapText="1"/>
    </xf>
    <xf numFmtId="4" fontId="108" fillId="49" borderId="3" xfId="0" applyNumberFormat="1" applyFont="1" applyFill="1" applyBorder="1" applyAlignment="1">
      <alignment horizontal="center" vertical="center" wrapText="1"/>
    </xf>
    <xf numFmtId="4" fontId="114" fillId="49" borderId="3" xfId="0" applyNumberFormat="1" applyFont="1" applyFill="1" applyBorder="1" applyAlignment="1">
      <alignment horizontal="center" vertical="center"/>
    </xf>
    <xf numFmtId="4" fontId="18" fillId="49" borderId="3" xfId="0" applyNumberFormat="1" applyFont="1" applyFill="1" applyBorder="1" applyAlignment="1">
      <alignment horizontal="center" vertical="center" wrapText="1"/>
    </xf>
    <xf numFmtId="0" fontId="99" fillId="49" borderId="3" xfId="0" applyFont="1" applyFill="1" applyBorder="1" applyAlignment="1">
      <alignment horizontal="center" vertical="center" wrapText="1"/>
    </xf>
    <xf numFmtId="0" fontId="100" fillId="49" borderId="3" xfId="0" applyFont="1" applyFill="1" applyBorder="1" applyAlignment="1">
      <alignment horizontal="center" vertical="center" wrapText="1"/>
    </xf>
    <xf numFmtId="0" fontId="100" fillId="49" borderId="3" xfId="0" applyFont="1" applyFill="1" applyBorder="1" applyAlignment="1">
      <alignment horizontal="left" vertical="center" wrapText="1"/>
    </xf>
    <xf numFmtId="0" fontId="0" fillId="49" borderId="0" xfId="0" applyFill="1" applyBorder="1" applyAlignment="1">
      <alignment/>
    </xf>
    <xf numFmtId="2" fontId="5" fillId="49" borderId="3" xfId="0" applyNumberFormat="1" applyFont="1" applyFill="1" applyBorder="1" applyAlignment="1">
      <alignment horizontal="left" vertical="center" wrapText="1"/>
    </xf>
    <xf numFmtId="0" fontId="110" fillId="49" borderId="3" xfId="0" applyFont="1" applyFill="1" applyBorder="1" applyAlignment="1">
      <alignment wrapText="1"/>
    </xf>
    <xf numFmtId="4" fontId="18" fillId="49" borderId="3" xfId="0" applyNumberFormat="1" applyFont="1" applyFill="1" applyBorder="1" applyAlignment="1">
      <alignment horizontal="center" vertical="center"/>
    </xf>
    <xf numFmtId="229" fontId="5" fillId="49" borderId="21" xfId="0" applyNumberFormat="1" applyFont="1" applyFill="1" applyBorder="1" applyAlignment="1">
      <alignment horizontal="left" vertical="center" wrapText="1"/>
    </xf>
    <xf numFmtId="0" fontId="111" fillId="49" borderId="3" xfId="0" applyFont="1" applyFill="1" applyBorder="1" applyAlignment="1">
      <alignment wrapText="1"/>
    </xf>
    <xf numFmtId="229" fontId="28" fillId="49" borderId="22" xfId="0" applyNumberFormat="1" applyFont="1" applyFill="1" applyBorder="1" applyAlignment="1">
      <alignment horizontal="left" wrapText="1"/>
    </xf>
    <xf numFmtId="0" fontId="100" fillId="49" borderId="3" xfId="0" applyFont="1" applyFill="1" applyBorder="1" applyAlignment="1">
      <alignment vertical="center" wrapText="1"/>
    </xf>
    <xf numFmtId="0" fontId="103" fillId="49" borderId="3" xfId="0" applyFont="1" applyFill="1" applyBorder="1" applyAlignment="1">
      <alignment horizontal="center" vertical="center"/>
    </xf>
    <xf numFmtId="0" fontId="99" fillId="49" borderId="3" xfId="0" applyFont="1" applyFill="1" applyBorder="1" applyAlignment="1">
      <alignment wrapText="1"/>
    </xf>
    <xf numFmtId="0" fontId="111" fillId="49" borderId="3" xfId="0" applyFont="1" applyFill="1" applyBorder="1" applyAlignment="1">
      <alignment vertical="center" wrapText="1"/>
    </xf>
    <xf numFmtId="229" fontId="28" fillId="49" borderId="3" xfId="0" applyNumberFormat="1" applyFont="1" applyFill="1" applyBorder="1" applyAlignment="1">
      <alignment horizontal="left" vertical="center" wrapText="1"/>
    </xf>
    <xf numFmtId="0" fontId="5" fillId="49" borderId="19" xfId="0" applyFont="1" applyFill="1" applyBorder="1" applyAlignment="1">
      <alignment horizontal="left" vertical="center"/>
    </xf>
    <xf numFmtId="229" fontId="5" fillId="49" borderId="19" xfId="0" applyNumberFormat="1" applyFont="1" applyFill="1" applyBorder="1" applyAlignment="1">
      <alignment horizontal="left" vertical="center" wrapText="1"/>
    </xf>
    <xf numFmtId="229" fontId="5" fillId="49" borderId="3" xfId="0" applyNumberFormat="1" applyFont="1" applyFill="1" applyBorder="1" applyAlignment="1">
      <alignment horizontal="left" vertical="center" wrapText="1"/>
    </xf>
    <xf numFmtId="0" fontId="0" fillId="49" borderId="3" xfId="0" applyFill="1" applyBorder="1" applyAlignment="1">
      <alignment horizontal="center" vertical="center"/>
    </xf>
    <xf numFmtId="229" fontId="5" fillId="49" borderId="3" xfId="0" applyNumberFormat="1" applyFont="1" applyFill="1" applyBorder="1" applyAlignment="1">
      <alignment horizontal="left" vertical="center" wrapText="1"/>
    </xf>
    <xf numFmtId="0" fontId="99" fillId="49" borderId="3" xfId="0" applyFont="1" applyFill="1" applyBorder="1" applyAlignment="1">
      <alignment horizontal="left" vertical="top" wrapText="1"/>
    </xf>
    <xf numFmtId="0" fontId="98" fillId="0" borderId="19" xfId="0" applyFont="1" applyFill="1" applyBorder="1" applyAlignment="1">
      <alignment horizontal="center" vertical="center" wrapText="1"/>
    </xf>
    <xf numFmtId="49" fontId="100" fillId="50" borderId="3" xfId="0" applyNumberFormat="1" applyFont="1" applyFill="1" applyBorder="1" applyAlignment="1">
      <alignment vertical="center" wrapText="1"/>
    </xf>
    <xf numFmtId="0" fontId="100" fillId="50" borderId="3" xfId="0" applyFont="1" applyFill="1" applyBorder="1" applyAlignment="1">
      <alignment horizontal="center" vertical="center" wrapText="1"/>
    </xf>
    <xf numFmtId="0" fontId="0" fillId="50" borderId="3" xfId="0" applyFill="1" applyBorder="1" applyAlignment="1">
      <alignment horizontal="center" vertical="center"/>
    </xf>
    <xf numFmtId="0" fontId="0" fillId="50" borderId="0" xfId="0" applyFill="1" applyBorder="1" applyAlignment="1">
      <alignment/>
    </xf>
    <xf numFmtId="229" fontId="5" fillId="50" borderId="3" xfId="0" applyNumberFormat="1" applyFont="1" applyFill="1" applyBorder="1" applyAlignment="1">
      <alignment horizontal="left" vertical="center" wrapText="1"/>
    </xf>
    <xf numFmtId="229" fontId="35" fillId="49" borderId="3" xfId="0" applyNumberFormat="1" applyFont="1" applyFill="1" applyBorder="1" applyAlignment="1">
      <alignment horizontal="left" wrapText="1"/>
    </xf>
    <xf numFmtId="0" fontId="99" fillId="49" borderId="21" xfId="0" applyFont="1" applyFill="1" applyBorder="1" applyAlignment="1">
      <alignment horizontal="left" vertical="center" wrapText="1"/>
    </xf>
    <xf numFmtId="0" fontId="5" fillId="49" borderId="22" xfId="0" applyFont="1" applyFill="1" applyBorder="1" applyAlignment="1">
      <alignment vertical="center" wrapText="1"/>
    </xf>
    <xf numFmtId="0" fontId="101" fillId="49" borderId="3" xfId="0" applyFont="1" applyFill="1" applyBorder="1" applyAlignment="1">
      <alignment horizontal="center" vertical="center" wrapText="1"/>
    </xf>
    <xf numFmtId="1" fontId="5" fillId="49" borderId="20" xfId="0" applyNumberFormat="1" applyFont="1" applyFill="1" applyBorder="1" applyAlignment="1">
      <alignment horizontal="center" vertical="center" wrapText="1"/>
    </xf>
    <xf numFmtId="2" fontId="108" fillId="49" borderId="3" xfId="0" applyNumberFormat="1" applyFont="1" applyFill="1" applyBorder="1" applyAlignment="1">
      <alignment horizontal="center" vertical="center" wrapText="1"/>
    </xf>
    <xf numFmtId="2" fontId="108" fillId="49" borderId="22" xfId="0" applyNumberFormat="1" applyFont="1" applyFill="1" applyBorder="1" applyAlignment="1">
      <alignment horizontal="center" vertical="center" wrapText="1"/>
    </xf>
    <xf numFmtId="0" fontId="99" fillId="49" borderId="20" xfId="0" applyFont="1" applyFill="1" applyBorder="1" applyAlignment="1">
      <alignment horizontal="center" vertical="center" wrapText="1"/>
    </xf>
    <xf numFmtId="0" fontId="99" fillId="49" borderId="20" xfId="0" applyFont="1" applyFill="1" applyBorder="1" applyAlignment="1">
      <alignment horizontal="left" vertical="center" wrapText="1"/>
    </xf>
    <xf numFmtId="229" fontId="5" fillId="49" borderId="19" xfId="0" applyNumberFormat="1" applyFont="1" applyFill="1" applyBorder="1" applyAlignment="1">
      <alignment horizontal="left" vertical="center" wrapText="1"/>
    </xf>
    <xf numFmtId="229" fontId="5" fillId="49" borderId="24" xfId="0" applyNumberFormat="1" applyFont="1" applyFill="1" applyBorder="1" applyAlignment="1">
      <alignment horizontal="left" vertical="center" wrapText="1"/>
    </xf>
    <xf numFmtId="0" fontId="99" fillId="49" borderId="3" xfId="0" applyFont="1" applyFill="1" applyBorder="1" applyAlignment="1">
      <alignment vertical="center" wrapText="1"/>
    </xf>
    <xf numFmtId="0" fontId="100" fillId="49" borderId="3" xfId="0" applyFont="1" applyFill="1" applyBorder="1" applyAlignment="1">
      <alignment horizontal="left" vertical="top" wrapText="1"/>
    </xf>
    <xf numFmtId="0" fontId="108" fillId="49" borderId="3" xfId="0" applyFont="1" applyFill="1" applyBorder="1" applyAlignment="1">
      <alignment horizontal="left" vertical="center" wrapText="1"/>
    </xf>
    <xf numFmtId="0" fontId="99" fillId="49" borderId="22" xfId="0" applyFont="1" applyFill="1" applyBorder="1" applyAlignment="1">
      <alignment horizontal="left" vertical="center"/>
    </xf>
    <xf numFmtId="0" fontId="113" fillId="49" borderId="3" xfId="0" applyFont="1" applyFill="1" applyBorder="1" applyAlignment="1">
      <alignment vertical="center" wrapText="1"/>
    </xf>
    <xf numFmtId="0" fontId="5" fillId="49" borderId="20" xfId="0" applyFont="1" applyFill="1" applyBorder="1" applyAlignment="1">
      <alignment vertical="center" wrapText="1"/>
    </xf>
    <xf numFmtId="0" fontId="103" fillId="49" borderId="0" xfId="0" applyFont="1" applyFill="1" applyBorder="1" applyAlignment="1">
      <alignment/>
    </xf>
    <xf numFmtId="0" fontId="113" fillId="49" borderId="23" xfId="0" applyFont="1" applyFill="1" applyBorder="1" applyAlignment="1">
      <alignment vertical="center" wrapText="1"/>
    </xf>
    <xf numFmtId="0" fontId="111" fillId="49" borderId="23" xfId="0" applyFont="1" applyFill="1" applyBorder="1" applyAlignment="1">
      <alignment vertical="center" wrapText="1"/>
    </xf>
    <xf numFmtId="0" fontId="100" fillId="49" borderId="0" xfId="0" applyFont="1" applyFill="1" applyAlignment="1">
      <alignment wrapText="1"/>
    </xf>
    <xf numFmtId="0" fontId="99" fillId="49" borderId="25" xfId="0" applyFont="1" applyFill="1" applyBorder="1" applyAlignment="1">
      <alignment horizontal="left" vertical="center"/>
    </xf>
    <xf numFmtId="0" fontId="101" fillId="49" borderId="21" xfId="0" applyFont="1" applyFill="1" applyBorder="1" applyAlignment="1">
      <alignment vertical="center" wrapText="1"/>
    </xf>
    <xf numFmtId="0" fontId="100" fillId="49" borderId="3" xfId="0" applyFont="1" applyFill="1" applyBorder="1" applyAlignment="1">
      <alignment wrapText="1"/>
    </xf>
    <xf numFmtId="0" fontId="99" fillId="49" borderId="3" xfId="0" applyFont="1" applyFill="1" applyBorder="1" applyAlignment="1">
      <alignment horizontal="left" vertical="center"/>
    </xf>
    <xf numFmtId="0" fontId="113" fillId="49" borderId="3" xfId="0" applyFont="1" applyFill="1" applyBorder="1" applyAlignment="1">
      <alignment vertical="center"/>
    </xf>
    <xf numFmtId="0" fontId="111" fillId="49" borderId="19" xfId="0" applyFont="1" applyFill="1" applyBorder="1" applyAlignment="1">
      <alignment vertical="center" wrapText="1"/>
    </xf>
    <xf numFmtId="0" fontId="101" fillId="49" borderId="3" xfId="0" applyFont="1" applyFill="1" applyBorder="1" applyAlignment="1">
      <alignment vertical="center" wrapText="1"/>
    </xf>
    <xf numFmtId="0" fontId="101" fillId="49" borderId="19" xfId="0" applyFont="1" applyFill="1" applyBorder="1" applyAlignment="1">
      <alignment vertical="center" wrapText="1"/>
    </xf>
    <xf numFmtId="0" fontId="101" fillId="49" borderId="3" xfId="0" applyFont="1" applyFill="1" applyBorder="1" applyAlignment="1">
      <alignment horizontal="left" vertical="center"/>
    </xf>
    <xf numFmtId="0" fontId="0" fillId="49" borderId="3" xfId="0" applyFill="1" applyBorder="1" applyAlignment="1">
      <alignment wrapText="1"/>
    </xf>
    <xf numFmtId="0" fontId="101" fillId="49" borderId="3" xfId="0" applyFont="1" applyFill="1" applyBorder="1" applyAlignment="1">
      <alignment vertical="center"/>
    </xf>
    <xf numFmtId="0" fontId="113" fillId="49" borderId="21" xfId="0" applyFont="1" applyFill="1" applyBorder="1" applyAlignment="1">
      <alignment vertical="center" wrapText="1"/>
    </xf>
    <xf numFmtId="0" fontId="5" fillId="49" borderId="19" xfId="0" applyFont="1" applyFill="1" applyBorder="1" applyAlignment="1">
      <alignment horizontal="left" vertical="center" wrapText="1"/>
    </xf>
    <xf numFmtId="49" fontId="100" fillId="49" borderId="19" xfId="0" applyNumberFormat="1" applyFont="1" applyFill="1" applyBorder="1" applyAlignment="1">
      <alignment vertical="center" wrapText="1"/>
    </xf>
    <xf numFmtId="0" fontId="32" fillId="49" borderId="19" xfId="0" applyFont="1" applyFill="1" applyBorder="1" applyAlignment="1" applyProtection="1">
      <alignment horizontal="center" vertical="center"/>
      <protection locked="0"/>
    </xf>
    <xf numFmtId="229" fontId="5" fillId="49" borderId="23" xfId="0" applyNumberFormat="1" applyFont="1" applyFill="1" applyBorder="1" applyAlignment="1">
      <alignment horizontal="left" vertical="center" wrapText="1"/>
    </xf>
    <xf numFmtId="0" fontId="111" fillId="49" borderId="0" xfId="0" applyFont="1" applyFill="1" applyAlignment="1">
      <alignment wrapText="1"/>
    </xf>
    <xf numFmtId="229" fontId="5" fillId="49" borderId="21" xfId="0" applyNumberFormat="1" applyFont="1" applyFill="1" applyBorder="1" applyAlignment="1">
      <alignment horizontal="left" vertical="center" wrapText="1"/>
    </xf>
    <xf numFmtId="0" fontId="5" fillId="49" borderId="3" xfId="0" applyFont="1" applyFill="1" applyBorder="1" applyAlignment="1">
      <alignment horizontal="left" vertical="center" wrapText="1"/>
    </xf>
    <xf numFmtId="1" fontId="5" fillId="49" borderId="21" xfId="0" applyNumberFormat="1" applyFont="1" applyFill="1" applyBorder="1" applyAlignment="1">
      <alignment horizontal="center" vertical="center" wrapText="1"/>
    </xf>
    <xf numFmtId="0" fontId="108" fillId="49" borderId="3" xfId="0" applyFont="1" applyFill="1" applyBorder="1" applyAlignment="1">
      <alignment vertical="center" wrapText="1"/>
    </xf>
    <xf numFmtId="0" fontId="99" fillId="49" borderId="19" xfId="0" applyFont="1" applyFill="1" applyBorder="1" applyAlignment="1">
      <alignment vertical="center" wrapText="1"/>
    </xf>
    <xf numFmtId="0" fontId="99" fillId="49" borderId="21" xfId="0" applyFont="1" applyFill="1" applyBorder="1" applyAlignment="1">
      <alignment vertical="center" wrapText="1"/>
    </xf>
    <xf numFmtId="0" fontId="111" fillId="49" borderId="3" xfId="0" applyFont="1" applyFill="1" applyBorder="1" applyAlignment="1">
      <alignment vertical="center"/>
    </xf>
    <xf numFmtId="0" fontId="101" fillId="49" borderId="0" xfId="0" applyFont="1" applyFill="1" applyAlignment="1">
      <alignment wrapText="1"/>
    </xf>
    <xf numFmtId="0" fontId="111" fillId="49" borderId="3" xfId="0" applyFont="1" applyFill="1" applyBorder="1" applyAlignment="1">
      <alignment horizontal="center" vertical="center" wrapText="1"/>
    </xf>
    <xf numFmtId="2" fontId="18" fillId="49" borderId="3" xfId="0" applyNumberFormat="1" applyFont="1" applyFill="1" applyBorder="1" applyAlignment="1">
      <alignment horizontal="center" vertical="center"/>
    </xf>
    <xf numFmtId="0" fontId="101" fillId="49" borderId="3" xfId="0" applyFont="1" applyFill="1" applyBorder="1" applyAlignment="1">
      <alignment wrapText="1"/>
    </xf>
    <xf numFmtId="4" fontId="72" fillId="49" borderId="3" xfId="0" applyNumberFormat="1" applyFont="1" applyFill="1" applyBorder="1" applyAlignment="1">
      <alignment horizontal="center" vertical="center"/>
    </xf>
    <xf numFmtId="0" fontId="31" fillId="49" borderId="3" xfId="0" applyFont="1" applyFill="1" applyBorder="1" applyAlignment="1" applyProtection="1">
      <alignment horizontal="center" vertical="center"/>
      <protection locked="0"/>
    </xf>
    <xf numFmtId="171" fontId="99" fillId="49" borderId="20" xfId="153" applyFont="1" applyFill="1" applyBorder="1" applyAlignment="1">
      <alignment horizontal="center" vertical="center" wrapText="1"/>
    </xf>
    <xf numFmtId="221" fontId="5" fillId="49" borderId="3" xfId="151" applyNumberFormat="1" applyFont="1" applyFill="1" applyBorder="1" applyAlignment="1">
      <alignment horizontal="center" vertical="center" wrapText="1"/>
    </xf>
    <xf numFmtId="3" fontId="28" fillId="49" borderId="3" xfId="0" applyNumberFormat="1" applyFont="1" applyFill="1" applyBorder="1" applyAlignment="1">
      <alignment horizontal="center" vertical="center" wrapText="1"/>
    </xf>
    <xf numFmtId="3" fontId="99" fillId="49" borderId="3" xfId="0" applyNumberFormat="1" applyFont="1" applyFill="1" applyBorder="1" applyAlignment="1">
      <alignment horizontal="center" vertical="center"/>
    </xf>
    <xf numFmtId="229" fontId="35" fillId="49" borderId="0" xfId="0" applyNumberFormat="1" applyFont="1" applyFill="1" applyBorder="1" applyAlignment="1">
      <alignment horizontal="left" wrapText="1"/>
    </xf>
    <xf numFmtId="0" fontId="32" fillId="30" borderId="3" xfId="0" applyFont="1" applyFill="1" applyBorder="1" applyAlignment="1" applyProtection="1">
      <alignment horizontal="center" vertical="center"/>
      <protection locked="0"/>
    </xf>
    <xf numFmtId="0" fontId="34" fillId="30" borderId="26" xfId="0" applyFont="1" applyFill="1" applyBorder="1" applyAlignment="1">
      <alignment wrapText="1"/>
    </xf>
    <xf numFmtId="0" fontId="99" fillId="30" borderId="3" xfId="0" applyFont="1" applyFill="1" applyBorder="1" applyAlignment="1">
      <alignment vertical="center" wrapText="1"/>
    </xf>
    <xf numFmtId="0" fontId="100" fillId="30" borderId="3" xfId="153" applyNumberFormat="1" applyFont="1" applyFill="1" applyBorder="1" applyAlignment="1">
      <alignment horizontal="center" vertical="center"/>
    </xf>
    <xf numFmtId="1" fontId="28" fillId="30" borderId="3" xfId="0" applyNumberFormat="1" applyFont="1" applyFill="1" applyBorder="1" applyAlignment="1">
      <alignment horizontal="center" vertical="center" wrapText="1"/>
    </xf>
    <xf numFmtId="232" fontId="108" fillId="30" borderId="3" xfId="151" applyNumberFormat="1" applyFont="1" applyFill="1" applyBorder="1" applyAlignment="1">
      <alignment horizontal="center" vertical="center" wrapText="1"/>
    </xf>
    <xf numFmtId="232" fontId="18" fillId="30" borderId="3" xfId="0" applyNumberFormat="1" applyFont="1" applyFill="1" applyBorder="1" applyAlignment="1">
      <alignment horizontal="center" vertical="center" wrapText="1"/>
    </xf>
    <xf numFmtId="0" fontId="100" fillId="30" borderId="3" xfId="0" applyFont="1" applyFill="1" applyBorder="1" applyAlignment="1">
      <alignment horizontal="left" vertical="center" wrapText="1"/>
    </xf>
    <xf numFmtId="0" fontId="32" fillId="30" borderId="26" xfId="0" applyFont="1" applyFill="1" applyBorder="1" applyAlignment="1">
      <alignment wrapText="1"/>
    </xf>
    <xf numFmtId="229" fontId="5" fillId="30" borderId="3" xfId="0" applyNumberFormat="1" applyFont="1" applyFill="1" applyBorder="1" applyAlignment="1">
      <alignment horizontal="left" vertical="center" wrapText="1"/>
    </xf>
    <xf numFmtId="0" fontId="115" fillId="30" borderId="3" xfId="0" applyFont="1" applyFill="1" applyBorder="1" applyAlignment="1">
      <alignment wrapText="1"/>
    </xf>
    <xf numFmtId="0" fontId="115" fillId="30" borderId="3" xfId="0" applyFont="1" applyFill="1" applyBorder="1" applyAlignment="1">
      <alignment vertical="center" wrapText="1"/>
    </xf>
    <xf numFmtId="229" fontId="28" fillId="30" borderId="3" xfId="0" applyNumberFormat="1" applyFont="1" applyFill="1" applyBorder="1" applyAlignment="1">
      <alignment horizontal="left" wrapText="1"/>
    </xf>
    <xf numFmtId="0" fontId="111" fillId="30" borderId="3" xfId="0" applyFont="1" applyFill="1" applyBorder="1" applyAlignment="1">
      <alignment vertical="center" wrapText="1"/>
    </xf>
    <xf numFmtId="229" fontId="5" fillId="30" borderId="3" xfId="0" applyNumberFormat="1" applyFont="1" applyFill="1" applyBorder="1" applyAlignment="1">
      <alignment horizontal="left" wrapText="1"/>
    </xf>
    <xf numFmtId="0" fontId="111" fillId="30" borderId="3" xfId="0" applyFont="1" applyFill="1" applyBorder="1" applyAlignment="1">
      <alignment wrapText="1"/>
    </xf>
    <xf numFmtId="0" fontId="99" fillId="30" borderId="3" xfId="0" applyFont="1" applyFill="1" applyBorder="1" applyAlignment="1">
      <alignment horizontal="left" vertical="center" wrapText="1"/>
    </xf>
    <xf numFmtId="0" fontId="100" fillId="30" borderId="3" xfId="153" applyNumberFormat="1" applyFont="1" applyFill="1" applyBorder="1" applyAlignment="1">
      <alignment horizontal="center" vertical="center" wrapText="1"/>
    </xf>
    <xf numFmtId="0" fontId="28" fillId="30" borderId="3" xfId="151" applyNumberFormat="1" applyFont="1" applyFill="1" applyBorder="1" applyAlignment="1">
      <alignment horizontal="center" vertical="center"/>
    </xf>
    <xf numFmtId="4" fontId="18" fillId="30" borderId="3" xfId="0" applyNumberFormat="1" applyFont="1" applyFill="1" applyBorder="1" applyAlignment="1">
      <alignment horizontal="center" vertical="center" wrapText="1"/>
    </xf>
    <xf numFmtId="0" fontId="29" fillId="30" borderId="3" xfId="0" applyFont="1" applyFill="1" applyBorder="1" applyAlignment="1">
      <alignment horizontal="center" vertical="center" wrapText="1"/>
    </xf>
    <xf numFmtId="49" fontId="28" fillId="30" borderId="3" xfId="0" applyNumberFormat="1" applyFont="1" applyFill="1" applyBorder="1" applyAlignment="1">
      <alignment vertical="center" wrapText="1"/>
    </xf>
    <xf numFmtId="0" fontId="5" fillId="30" borderId="3" xfId="0" applyFont="1" applyFill="1" applyBorder="1" applyAlignment="1" applyProtection="1">
      <alignment horizontal="center" vertical="center"/>
      <protection locked="0"/>
    </xf>
    <xf numFmtId="0" fontId="73" fillId="30" borderId="0" xfId="0" applyFont="1" applyFill="1" applyBorder="1" applyAlignment="1">
      <alignment/>
    </xf>
    <xf numFmtId="0" fontId="5" fillId="11" borderId="3" xfId="0" applyFont="1" applyFill="1" applyBorder="1" applyAlignment="1">
      <alignment horizontal="center" vertical="center" wrapText="1"/>
    </xf>
    <xf numFmtId="229" fontId="5" fillId="17" borderId="3" xfId="0" applyNumberFormat="1" applyFont="1" applyFill="1" applyBorder="1" applyAlignment="1">
      <alignment horizontal="left" wrapText="1"/>
    </xf>
    <xf numFmtId="0" fontId="5" fillId="17" borderId="3" xfId="0" applyFont="1" applyFill="1" applyBorder="1" applyAlignment="1">
      <alignment horizontal="center" vertical="center" wrapText="1"/>
    </xf>
    <xf numFmtId="2" fontId="108" fillId="17" borderId="3" xfId="0" applyNumberFormat="1" applyFont="1" applyFill="1" applyBorder="1" applyAlignment="1">
      <alignment horizontal="center" vertical="center" wrapText="1"/>
    </xf>
    <xf numFmtId="0" fontId="100" fillId="17" borderId="3" xfId="0" applyFont="1" applyFill="1" applyBorder="1" applyAlignment="1">
      <alignment vertical="center" wrapText="1"/>
    </xf>
    <xf numFmtId="0" fontId="102" fillId="51" borderId="3" xfId="0" applyFont="1" applyFill="1" applyBorder="1" applyAlignment="1">
      <alignment horizontal="center" vertical="center" wrapText="1"/>
    </xf>
    <xf numFmtId="49" fontId="100" fillId="51" borderId="3" xfId="0" applyNumberFormat="1" applyFont="1" applyFill="1" applyBorder="1" applyAlignment="1">
      <alignment vertical="center" wrapText="1"/>
    </xf>
    <xf numFmtId="0" fontId="32" fillId="51" borderId="3" xfId="0" applyFont="1" applyFill="1" applyBorder="1" applyAlignment="1" applyProtection="1">
      <alignment horizontal="center" vertical="center"/>
      <protection locked="0"/>
    </xf>
    <xf numFmtId="229" fontId="28" fillId="51" borderId="3" xfId="0" applyNumberFormat="1" applyFont="1" applyFill="1" applyBorder="1" applyAlignment="1">
      <alignment horizontal="left" vertical="center" wrapText="1"/>
    </xf>
    <xf numFmtId="229" fontId="5" fillId="51" borderId="3" xfId="0" applyNumberFormat="1" applyFont="1" applyFill="1" applyBorder="1" applyAlignment="1">
      <alignment horizontal="left" vertical="center" wrapText="1"/>
    </xf>
    <xf numFmtId="0" fontId="99" fillId="51" borderId="3" xfId="0" applyFont="1" applyFill="1" applyBorder="1" applyAlignment="1">
      <alignment horizontal="left" vertical="center" wrapText="1"/>
    </xf>
    <xf numFmtId="0" fontId="5" fillId="51" borderId="3" xfId="0" applyFont="1" applyFill="1" applyBorder="1" applyAlignment="1">
      <alignment vertical="center" wrapText="1"/>
    </xf>
    <xf numFmtId="0" fontId="99" fillId="51" borderId="3" xfId="0" applyFont="1" applyFill="1" applyBorder="1" applyAlignment="1">
      <alignment horizontal="center" vertical="center" wrapText="1"/>
    </xf>
    <xf numFmtId="2" fontId="108" fillId="51" borderId="3" xfId="0" applyNumberFormat="1" applyFont="1" applyFill="1" applyBorder="1" applyAlignment="1">
      <alignment horizontal="center" vertical="center"/>
    </xf>
    <xf numFmtId="2" fontId="108" fillId="51" borderId="3" xfId="0" applyNumberFormat="1" applyFont="1" applyFill="1" applyBorder="1" applyAlignment="1">
      <alignment horizontal="center" vertical="center" wrapText="1"/>
    </xf>
    <xf numFmtId="0" fontId="100" fillId="51" borderId="3" xfId="0" applyFont="1" applyFill="1" applyBorder="1" applyAlignment="1">
      <alignment horizontal="center" vertical="center" wrapText="1"/>
    </xf>
    <xf numFmtId="0" fontId="100" fillId="51" borderId="3" xfId="0" applyFont="1" applyFill="1" applyBorder="1" applyAlignment="1">
      <alignment horizontal="left" vertical="center" wrapText="1"/>
    </xf>
    <xf numFmtId="0" fontId="103" fillId="51" borderId="3" xfId="0" applyFont="1" applyFill="1" applyBorder="1" applyAlignment="1">
      <alignment horizontal="center" vertical="center"/>
    </xf>
    <xf numFmtId="0" fontId="0" fillId="51" borderId="0" xfId="0" applyFill="1" applyBorder="1" applyAlignment="1">
      <alignment/>
    </xf>
    <xf numFmtId="0" fontId="111" fillId="51" borderId="3" xfId="0" applyFont="1" applyFill="1" applyBorder="1" applyAlignment="1">
      <alignment horizontal="left" vertical="center" wrapText="1"/>
    </xf>
    <xf numFmtId="0" fontId="99" fillId="51" borderId="21" xfId="0" applyFont="1" applyFill="1" applyBorder="1" applyAlignment="1">
      <alignment horizontal="left" vertical="center" wrapText="1"/>
    </xf>
    <xf numFmtId="0" fontId="111" fillId="51" borderId="21" xfId="0" applyFont="1" applyFill="1" applyBorder="1" applyAlignment="1">
      <alignment vertical="center" wrapText="1"/>
    </xf>
    <xf numFmtId="2" fontId="107" fillId="51" borderId="3" xfId="0" applyNumberFormat="1" applyFont="1" applyFill="1" applyBorder="1" applyAlignment="1">
      <alignment horizontal="center" vertical="center"/>
    </xf>
    <xf numFmtId="0" fontId="5" fillId="51" borderId="3" xfId="0" applyFont="1" applyFill="1" applyBorder="1" applyAlignment="1">
      <alignment horizontal="left" vertical="center" wrapText="1"/>
    </xf>
    <xf numFmtId="0" fontId="99" fillId="51" borderId="3" xfId="0" applyFont="1" applyFill="1" applyBorder="1" applyAlignment="1">
      <alignment vertical="center" wrapText="1"/>
    </xf>
    <xf numFmtId="0" fontId="111" fillId="51" borderId="3" xfId="0" applyFont="1" applyFill="1" applyBorder="1" applyAlignment="1">
      <alignment vertical="center" wrapText="1"/>
    </xf>
    <xf numFmtId="229" fontId="5" fillId="51" borderId="23" xfId="0" applyNumberFormat="1" applyFont="1" applyFill="1" applyBorder="1" applyAlignment="1">
      <alignment horizontal="left" vertical="center" wrapText="1"/>
    </xf>
    <xf numFmtId="0" fontId="111" fillId="51" borderId="23" xfId="0" applyFont="1" applyFill="1" applyBorder="1" applyAlignment="1">
      <alignment vertical="center" wrapText="1"/>
    </xf>
    <xf numFmtId="229" fontId="5" fillId="51" borderId="19" xfId="0" applyNumberFormat="1" applyFont="1" applyFill="1" applyBorder="1" applyAlignment="1">
      <alignment horizontal="left" vertical="center" wrapText="1"/>
    </xf>
    <xf numFmtId="0" fontId="0" fillId="51" borderId="3" xfId="0" applyFont="1" applyFill="1" applyBorder="1" applyAlignment="1">
      <alignment horizontal="center" vertical="center"/>
    </xf>
    <xf numFmtId="0" fontId="116" fillId="51" borderId="3" xfId="0" applyFont="1" applyFill="1" applyBorder="1" applyAlignment="1">
      <alignment vertical="center" wrapText="1"/>
    </xf>
    <xf numFmtId="0" fontId="99" fillId="51" borderId="3" xfId="0" applyFont="1" applyFill="1" applyBorder="1" applyAlignment="1">
      <alignment horizontal="justify" vertical="center" wrapText="1"/>
    </xf>
    <xf numFmtId="1" fontId="5" fillId="51" borderId="3" xfId="0" applyNumberFormat="1" applyFont="1" applyFill="1" applyBorder="1" applyAlignment="1">
      <alignment horizontal="center" vertical="center" wrapText="1"/>
    </xf>
    <xf numFmtId="229" fontId="28" fillId="51" borderId="3" xfId="0" applyNumberFormat="1" applyFont="1" applyFill="1" applyBorder="1" applyAlignment="1">
      <alignment horizontal="left" wrapText="1"/>
    </xf>
    <xf numFmtId="171" fontId="99" fillId="51" borderId="3" xfId="151" applyFont="1" applyFill="1" applyBorder="1" applyAlignment="1">
      <alignment horizontal="left" vertical="center" wrapText="1"/>
    </xf>
    <xf numFmtId="184" fontId="5" fillId="51" borderId="3" xfId="0" applyNumberFormat="1" applyFont="1" applyFill="1" applyBorder="1" applyAlignment="1">
      <alignment horizontal="center" vertical="center" wrapText="1"/>
    </xf>
    <xf numFmtId="171" fontId="99" fillId="51" borderId="3" xfId="151" applyFont="1" applyFill="1" applyBorder="1" applyAlignment="1">
      <alignment vertical="center" wrapText="1"/>
    </xf>
    <xf numFmtId="0" fontId="32" fillId="51" borderId="3" xfId="0" applyNumberFormat="1" applyFont="1" applyFill="1" applyBorder="1" applyAlignment="1">
      <alignment horizontal="center" vertical="center" wrapText="1"/>
    </xf>
    <xf numFmtId="4" fontId="18" fillId="51" borderId="3" xfId="0" applyNumberFormat="1" applyFont="1" applyFill="1" applyBorder="1" applyAlignment="1">
      <alignment horizontal="center" vertical="center" wrapText="1"/>
    </xf>
    <xf numFmtId="0" fontId="100" fillId="51" borderId="3" xfId="0" applyFont="1" applyFill="1" applyBorder="1" applyAlignment="1">
      <alignment vertical="center" wrapText="1"/>
    </xf>
    <xf numFmtId="0" fontId="99" fillId="51" borderId="3" xfId="0" applyNumberFormat="1" applyFont="1" applyFill="1" applyBorder="1" applyAlignment="1">
      <alignment horizontal="center" vertical="center" wrapText="1"/>
    </xf>
    <xf numFmtId="2" fontId="5" fillId="51" borderId="3" xfId="0" applyNumberFormat="1" applyFont="1" applyFill="1" applyBorder="1" applyAlignment="1">
      <alignment horizontal="left" vertical="center" wrapText="1"/>
    </xf>
    <xf numFmtId="195" fontId="5" fillId="51" borderId="3" xfId="0" applyNumberFormat="1" applyFont="1" applyFill="1" applyBorder="1" applyAlignment="1">
      <alignment horizontal="left" vertical="center" wrapText="1"/>
    </xf>
    <xf numFmtId="229" fontId="35" fillId="51" borderId="3" xfId="0" applyNumberFormat="1" applyFont="1" applyFill="1" applyBorder="1" applyAlignment="1">
      <alignment horizontal="left" wrapText="1"/>
    </xf>
    <xf numFmtId="0" fontId="111" fillId="51" borderId="21" xfId="0" applyFont="1" applyFill="1" applyBorder="1" applyAlignment="1">
      <alignment horizontal="left" vertical="center" wrapText="1"/>
    </xf>
    <xf numFmtId="1" fontId="5" fillId="51" borderId="21" xfId="0" applyNumberFormat="1" applyFont="1" applyFill="1" applyBorder="1" applyAlignment="1">
      <alignment horizontal="center" vertical="center" wrapText="1"/>
    </xf>
    <xf numFmtId="0" fontId="99" fillId="51" borderId="3" xfId="0" applyFont="1" applyFill="1" applyBorder="1" applyAlignment="1">
      <alignment horizontal="left" vertical="center"/>
    </xf>
    <xf numFmtId="229" fontId="5" fillId="51" borderId="3" xfId="0" applyNumberFormat="1" applyFont="1" applyFill="1" applyBorder="1" applyAlignment="1">
      <alignment horizontal="left" wrapText="1"/>
    </xf>
    <xf numFmtId="0" fontId="99" fillId="51" borderId="19" xfId="0" applyFont="1" applyFill="1" applyBorder="1" applyAlignment="1">
      <alignment vertical="center" wrapText="1"/>
    </xf>
    <xf numFmtId="0" fontId="99" fillId="51" borderId="19" xfId="0" applyFont="1" applyFill="1" applyBorder="1" applyAlignment="1">
      <alignment horizontal="center" vertical="center" wrapText="1"/>
    </xf>
    <xf numFmtId="0" fontId="117" fillId="51" borderId="3" xfId="0" applyFont="1" applyFill="1" applyBorder="1" applyAlignment="1">
      <alignment horizontal="left" vertical="top" wrapText="1"/>
    </xf>
    <xf numFmtId="0" fontId="5" fillId="51" borderId="19" xfId="0" applyFont="1" applyFill="1" applyBorder="1" applyAlignment="1">
      <alignment horizontal="left" vertical="center" wrapText="1"/>
    </xf>
    <xf numFmtId="1" fontId="5" fillId="51" borderId="19" xfId="0" applyNumberFormat="1" applyFont="1" applyFill="1" applyBorder="1" applyAlignment="1">
      <alignment horizontal="center" vertical="center" wrapText="1"/>
    </xf>
    <xf numFmtId="229" fontId="18" fillId="51" borderId="3" xfId="0" applyNumberFormat="1" applyFont="1" applyFill="1" applyBorder="1" applyAlignment="1">
      <alignment horizontal="left" vertical="center" wrapText="1"/>
    </xf>
    <xf numFmtId="184" fontId="5" fillId="51" borderId="19" xfId="0" applyNumberFormat="1" applyFont="1" applyFill="1" applyBorder="1" applyAlignment="1">
      <alignment horizontal="center" vertical="center" wrapText="1"/>
    </xf>
    <xf numFmtId="0" fontId="99" fillId="51" borderId="19" xfId="0" applyFont="1" applyFill="1" applyBorder="1" applyAlignment="1">
      <alignment horizontal="left" vertical="center" wrapText="1"/>
    </xf>
    <xf numFmtId="0" fontId="99" fillId="51" borderId="3" xfId="0" applyFont="1" applyFill="1" applyBorder="1" applyAlignment="1">
      <alignment wrapText="1"/>
    </xf>
    <xf numFmtId="0" fontId="99" fillId="51" borderId="0" xfId="0" applyFont="1" applyFill="1" applyAlignment="1">
      <alignment vertical="center" wrapText="1"/>
    </xf>
    <xf numFmtId="0" fontId="99" fillId="51" borderId="3" xfId="0" applyFont="1" applyFill="1" applyBorder="1" applyAlignment="1">
      <alignment horizontal="left" wrapText="1"/>
    </xf>
    <xf numFmtId="0" fontId="102" fillId="50" borderId="3" xfId="0" applyFont="1" applyFill="1" applyBorder="1" applyAlignment="1">
      <alignment horizontal="center" vertical="center"/>
    </xf>
    <xf numFmtId="0" fontId="31" fillId="50" borderId="3" xfId="0" applyFont="1" applyFill="1" applyBorder="1" applyAlignment="1" applyProtection="1">
      <alignment horizontal="center" vertical="center"/>
      <protection locked="0"/>
    </xf>
    <xf numFmtId="229" fontId="28" fillId="50" borderId="3" xfId="0" applyNumberFormat="1" applyFont="1" applyFill="1" applyBorder="1" applyAlignment="1">
      <alignment horizontal="left" vertical="center" wrapText="1"/>
    </xf>
    <xf numFmtId="171" fontId="5" fillId="50" borderId="3" xfId="153" applyNumberFormat="1" applyFont="1" applyFill="1" applyBorder="1" applyAlignment="1">
      <alignment horizontal="left" vertical="center" wrapText="1"/>
    </xf>
    <xf numFmtId="0" fontId="5" fillId="50" borderId="3" xfId="0" applyFont="1" applyFill="1" applyBorder="1" applyAlignment="1">
      <alignment horizontal="center" vertical="center" wrapText="1"/>
    </xf>
    <xf numFmtId="3" fontId="5" fillId="50" borderId="3" xfId="0" applyNumberFormat="1" applyFont="1" applyFill="1" applyBorder="1" applyAlignment="1">
      <alignment horizontal="center" vertical="center" wrapText="1"/>
    </xf>
    <xf numFmtId="3" fontId="100" fillId="50" borderId="3" xfId="0" applyNumberFormat="1" applyFont="1" applyFill="1" applyBorder="1" applyAlignment="1">
      <alignment horizontal="center" vertical="center" wrapText="1"/>
    </xf>
    <xf numFmtId="3" fontId="18" fillId="50" borderId="3" xfId="0" applyNumberFormat="1" applyFont="1" applyFill="1" applyBorder="1" applyAlignment="1">
      <alignment horizontal="center" vertical="center"/>
    </xf>
    <xf numFmtId="0" fontId="99" fillId="50" borderId="3" xfId="0" applyFont="1" applyFill="1" applyBorder="1" applyAlignment="1">
      <alignment horizontal="center" vertical="center" wrapText="1"/>
    </xf>
    <xf numFmtId="0" fontId="103" fillId="50" borderId="0" xfId="0" applyFont="1" applyFill="1" applyBorder="1" applyAlignment="1">
      <alignment/>
    </xf>
    <xf numFmtId="0" fontId="0" fillId="50" borderId="0" xfId="0" applyFill="1" applyBorder="1" applyAlignment="1">
      <alignment horizontal="center" vertical="center"/>
    </xf>
    <xf numFmtId="0" fontId="111" fillId="48" borderId="3" xfId="0" applyFont="1" applyFill="1" applyBorder="1" applyAlignment="1">
      <alignment vertical="center" wrapText="1"/>
    </xf>
    <xf numFmtId="221" fontId="5" fillId="48" borderId="3" xfId="151" applyNumberFormat="1" applyFont="1" applyFill="1" applyBorder="1" applyAlignment="1">
      <alignment horizontal="center" vertical="center" wrapText="1"/>
    </xf>
    <xf numFmtId="3" fontId="28" fillId="48" borderId="3" xfId="0" applyNumberFormat="1" applyFont="1" applyFill="1" applyBorder="1" applyAlignment="1">
      <alignment horizontal="center" vertical="center" wrapText="1"/>
    </xf>
    <xf numFmtId="3" fontId="110" fillId="48" borderId="3" xfId="0" applyNumberFormat="1" applyFont="1" applyFill="1" applyBorder="1" applyAlignment="1">
      <alignment horizontal="center" vertical="center"/>
    </xf>
    <xf numFmtId="0" fontId="0" fillId="48" borderId="3" xfId="0" applyFill="1" applyBorder="1" applyAlignment="1">
      <alignment horizontal="center" vertical="center"/>
    </xf>
    <xf numFmtId="0" fontId="99" fillId="48" borderId="19" xfId="0" applyFont="1" applyFill="1" applyBorder="1" applyAlignment="1">
      <alignment vertical="center" wrapText="1"/>
    </xf>
    <xf numFmtId="171" fontId="99" fillId="48" borderId="20" xfId="153" applyFont="1" applyFill="1" applyBorder="1" applyAlignment="1">
      <alignment horizontal="center" vertical="center" wrapText="1"/>
    </xf>
    <xf numFmtId="3" fontId="99" fillId="48" borderId="3" xfId="0" applyNumberFormat="1" applyFont="1" applyFill="1" applyBorder="1" applyAlignment="1">
      <alignment horizontal="center" vertical="center"/>
    </xf>
    <xf numFmtId="229" fontId="35" fillId="48" borderId="0" xfId="0" applyNumberFormat="1" applyFont="1" applyFill="1" applyBorder="1" applyAlignment="1">
      <alignment horizontal="left" wrapText="1"/>
    </xf>
    <xf numFmtId="0" fontId="112" fillId="49" borderId="3" xfId="0" applyFont="1" applyFill="1" applyBorder="1" applyAlignment="1">
      <alignment wrapText="1"/>
    </xf>
    <xf numFmtId="3" fontId="28" fillId="49" borderId="3" xfId="153" applyNumberFormat="1" applyFont="1" applyFill="1" applyBorder="1" applyAlignment="1">
      <alignment vertical="center" wrapText="1"/>
    </xf>
    <xf numFmtId="229" fontId="35" fillId="4" borderId="3" xfId="0" applyNumberFormat="1" applyFont="1" applyFill="1" applyBorder="1" applyAlignment="1">
      <alignment horizontal="left" wrapText="1"/>
    </xf>
    <xf numFmtId="0" fontId="99" fillId="4" borderId="3" xfId="0" applyFont="1" applyFill="1" applyBorder="1" applyAlignment="1">
      <alignment horizontal="left" vertical="center"/>
    </xf>
    <xf numFmtId="0" fontId="29" fillId="11" borderId="3" xfId="0" applyFont="1" applyFill="1" applyBorder="1" applyAlignment="1">
      <alignment horizontal="center" vertical="center" wrapText="1"/>
    </xf>
    <xf numFmtId="49" fontId="28" fillId="11" borderId="3" xfId="0" applyNumberFormat="1" applyFont="1" applyFill="1" applyBorder="1" applyAlignment="1">
      <alignment vertical="center" wrapText="1"/>
    </xf>
    <xf numFmtId="0" fontId="28" fillId="11" borderId="3" xfId="0" applyFont="1" applyFill="1" applyBorder="1" applyAlignment="1" applyProtection="1">
      <alignment horizontal="center" vertical="center"/>
      <protection locked="0"/>
    </xf>
    <xf numFmtId="229" fontId="28" fillId="11" borderId="3" xfId="0" applyNumberFormat="1" applyFont="1" applyFill="1" applyBorder="1" applyAlignment="1">
      <alignment horizontal="left" vertical="center" wrapText="1"/>
    </xf>
    <xf numFmtId="229" fontId="5" fillId="11" borderId="22" xfId="0" applyNumberFormat="1" applyFont="1" applyFill="1" applyBorder="1" applyAlignment="1">
      <alignment horizontal="left" vertical="center" wrapText="1"/>
    </xf>
    <xf numFmtId="171" fontId="5" fillId="11" borderId="20" xfId="153" applyFont="1" applyFill="1" applyBorder="1" applyAlignment="1">
      <alignment horizontal="center" vertical="center" wrapText="1"/>
    </xf>
    <xf numFmtId="221" fontId="5" fillId="11" borderId="3" xfId="151" applyNumberFormat="1" applyFont="1" applyFill="1" applyBorder="1" applyAlignment="1">
      <alignment horizontal="center" vertical="center" wrapText="1"/>
    </xf>
    <xf numFmtId="3" fontId="28" fillId="11" borderId="3" xfId="0" applyNumberFormat="1" applyFont="1" applyFill="1" applyBorder="1" applyAlignment="1">
      <alignment horizontal="center" vertical="center" wrapText="1"/>
    </xf>
    <xf numFmtId="3" fontId="18" fillId="11" borderId="3" xfId="0" applyNumberFormat="1" applyFont="1" applyFill="1" applyBorder="1" applyAlignment="1">
      <alignment horizontal="center" vertical="center"/>
    </xf>
    <xf numFmtId="223" fontId="18" fillId="11" borderId="3" xfId="0" applyNumberFormat="1" applyFont="1" applyFill="1" applyBorder="1" applyAlignment="1">
      <alignment horizontal="center" vertical="center" wrapText="1"/>
    </xf>
    <xf numFmtId="0" fontId="28" fillId="11" borderId="21" xfId="0" applyFont="1" applyFill="1" applyBorder="1" applyAlignment="1">
      <alignment horizontal="center" vertical="center" wrapText="1"/>
    </xf>
    <xf numFmtId="0" fontId="28" fillId="11" borderId="0" xfId="0" applyFont="1" applyFill="1" applyAlignment="1">
      <alignment horizontal="center" vertical="center" wrapText="1"/>
    </xf>
    <xf numFmtId="0" fontId="73" fillId="11" borderId="3" xfId="0" applyFont="1" applyFill="1" applyBorder="1" applyAlignment="1">
      <alignment horizontal="center" vertical="center"/>
    </xf>
    <xf numFmtId="3" fontId="36" fillId="0" borderId="3" xfId="0" applyNumberFormat="1" applyFont="1" applyFill="1" applyBorder="1" applyAlignment="1">
      <alignment horizontal="center" vertical="center" wrapText="1"/>
    </xf>
    <xf numFmtId="0" fontId="118" fillId="4" borderId="3" xfId="0" applyFont="1" applyFill="1" applyBorder="1" applyAlignment="1">
      <alignment horizontal="center" vertical="center" wrapText="1"/>
    </xf>
    <xf numFmtId="4" fontId="119" fillId="49" borderId="3" xfId="0" applyNumberFormat="1" applyFont="1" applyFill="1" applyBorder="1" applyAlignment="1">
      <alignment horizontal="center" vertical="center"/>
    </xf>
    <xf numFmtId="0" fontId="111" fillId="49" borderId="21" xfId="0" applyFont="1" applyFill="1" applyBorder="1" applyAlignment="1">
      <alignment vertical="center" wrapText="1"/>
    </xf>
    <xf numFmtId="2" fontId="118" fillId="49" borderId="3" xfId="0" applyNumberFormat="1" applyFont="1" applyFill="1" applyBorder="1" applyAlignment="1">
      <alignment horizontal="center" vertical="center"/>
    </xf>
    <xf numFmtId="2" fontId="118" fillId="49" borderId="0" xfId="0" applyNumberFormat="1" applyFont="1" applyFill="1" applyAlignment="1">
      <alignment horizontal="center" vertical="center"/>
    </xf>
    <xf numFmtId="4" fontId="119" fillId="49" borderId="21" xfId="0" applyNumberFormat="1" applyFont="1" applyFill="1" applyBorder="1" applyAlignment="1">
      <alignment horizontal="center" vertical="center" wrapText="1"/>
    </xf>
    <xf numFmtId="2" fontId="119" fillId="49" borderId="3" xfId="0" applyNumberFormat="1" applyFont="1" applyFill="1" applyBorder="1" applyAlignment="1">
      <alignment horizontal="center" vertical="center"/>
    </xf>
    <xf numFmtId="4" fontId="120" fillId="49" borderId="3" xfId="0" applyNumberFormat="1" applyFont="1" applyFill="1" applyBorder="1" applyAlignment="1">
      <alignment horizontal="center" vertical="center"/>
    </xf>
    <xf numFmtId="232" fontId="119" fillId="30" borderId="3" xfId="0" applyNumberFormat="1" applyFont="1" applyFill="1" applyBorder="1" applyAlignment="1">
      <alignment horizontal="center" vertical="center" wrapText="1"/>
    </xf>
    <xf numFmtId="4" fontId="119" fillId="30" borderId="3" xfId="0" applyNumberFormat="1" applyFont="1" applyFill="1" applyBorder="1" applyAlignment="1">
      <alignment horizontal="center" vertical="center" wrapText="1"/>
    </xf>
    <xf numFmtId="223" fontId="119" fillId="17" borderId="3" xfId="149" applyNumberFormat="1" applyFont="1" applyFill="1" applyBorder="1" applyAlignment="1">
      <alignment horizontal="center" vertical="center"/>
    </xf>
    <xf numFmtId="0" fontId="118" fillId="51" borderId="3" xfId="0" applyFont="1" applyFill="1" applyBorder="1" applyAlignment="1">
      <alignment horizontal="center" vertical="center" wrapText="1"/>
    </xf>
    <xf numFmtId="2" fontId="119" fillId="51" borderId="3" xfId="0" applyNumberFormat="1" applyFont="1" applyFill="1" applyBorder="1" applyAlignment="1">
      <alignment horizontal="center" vertical="center" wrapText="1"/>
    </xf>
    <xf numFmtId="184" fontId="119" fillId="51" borderId="3" xfId="0" applyNumberFormat="1" applyFont="1" applyFill="1" applyBorder="1" applyAlignment="1">
      <alignment horizontal="center" vertical="center" wrapText="1"/>
    </xf>
    <xf numFmtId="184" fontId="118" fillId="51" borderId="3" xfId="0" applyNumberFormat="1" applyFont="1" applyFill="1" applyBorder="1" applyAlignment="1">
      <alignment horizontal="center" vertical="center"/>
    </xf>
    <xf numFmtId="2" fontId="120" fillId="51" borderId="3" xfId="0" applyNumberFormat="1" applyFont="1" applyFill="1" applyBorder="1" applyAlignment="1">
      <alignment horizontal="center" vertical="center"/>
    </xf>
    <xf numFmtId="4" fontId="18" fillId="51" borderId="3" xfId="0" applyNumberFormat="1" applyFont="1" applyFill="1" applyBorder="1" applyAlignment="1">
      <alignment horizontal="center" vertical="center"/>
    </xf>
    <xf numFmtId="0" fontId="5" fillId="51" borderId="19" xfId="0" applyFont="1" applyFill="1" applyBorder="1" applyAlignment="1">
      <alignment vertical="center" wrapText="1"/>
    </xf>
    <xf numFmtId="3" fontId="119" fillId="50" borderId="3" xfId="0" applyNumberFormat="1" applyFont="1" applyFill="1" applyBorder="1" applyAlignment="1">
      <alignment horizontal="center" vertical="center"/>
    </xf>
    <xf numFmtId="1" fontId="78" fillId="4" borderId="3" xfId="0" applyNumberFormat="1" applyFont="1" applyFill="1" applyBorder="1" applyAlignment="1">
      <alignment horizontal="center" vertical="center"/>
    </xf>
    <xf numFmtId="4" fontId="18" fillId="4" borderId="3" xfId="0" applyNumberFormat="1" applyFont="1" applyFill="1" applyBorder="1" applyAlignment="1">
      <alignment horizontal="center" vertical="center"/>
    </xf>
    <xf numFmtId="0" fontId="28" fillId="4" borderId="3" xfId="0" applyFont="1" applyFill="1" applyBorder="1" applyAlignment="1">
      <alignment horizontal="center" vertical="center" wrapText="1"/>
    </xf>
    <xf numFmtId="3" fontId="18" fillId="4" borderId="19" xfId="0" applyNumberFormat="1" applyFont="1" applyFill="1" applyBorder="1" applyAlignment="1">
      <alignment horizontal="center" vertical="center" wrapText="1"/>
    </xf>
    <xf numFmtId="0" fontId="28" fillId="4" borderId="3" xfId="0" applyFont="1" applyFill="1" applyBorder="1" applyAlignment="1">
      <alignment horizontal="center" vertical="center"/>
    </xf>
    <xf numFmtId="4" fontId="28" fillId="39" borderId="3" xfId="0" applyNumberFormat="1" applyFont="1" applyFill="1" applyBorder="1" applyAlignment="1">
      <alignment horizontal="center" vertical="center" wrapText="1"/>
    </xf>
    <xf numFmtId="3" fontId="18" fillId="39" borderId="3" xfId="0" applyNumberFormat="1" applyFont="1" applyFill="1" applyBorder="1" applyAlignment="1">
      <alignment horizontal="center" vertical="center" wrapText="1"/>
    </xf>
    <xf numFmtId="4" fontId="18" fillId="39" borderId="21" xfId="0" applyNumberFormat="1" applyFont="1" applyFill="1" applyBorder="1" applyAlignment="1">
      <alignment horizontal="center" vertical="center" wrapText="1"/>
    </xf>
    <xf numFmtId="2" fontId="18" fillId="39" borderId="3" xfId="0" applyNumberFormat="1" applyFont="1" applyFill="1" applyBorder="1" applyAlignment="1">
      <alignment horizontal="center" vertical="center" wrapText="1"/>
    </xf>
    <xf numFmtId="4" fontId="18" fillId="39" borderId="19" xfId="0" applyNumberFormat="1" applyFont="1" applyFill="1" applyBorder="1" applyAlignment="1">
      <alignment horizontal="center" vertical="center" wrapText="1"/>
    </xf>
    <xf numFmtId="2" fontId="28" fillId="39" borderId="3" xfId="0" applyNumberFormat="1" applyFont="1" applyFill="1" applyBorder="1" applyAlignment="1">
      <alignment horizontal="center" vertical="center" wrapText="1"/>
    </xf>
    <xf numFmtId="4" fontId="18" fillId="11" borderId="3" xfId="0" applyNumberFormat="1" applyFont="1" applyFill="1" applyBorder="1" applyAlignment="1">
      <alignment horizontal="center" vertical="center" wrapText="1"/>
    </xf>
    <xf numFmtId="3" fontId="18" fillId="12" borderId="3" xfId="0" applyNumberFormat="1" applyFont="1" applyFill="1" applyBorder="1" applyAlignment="1">
      <alignment horizontal="center" vertical="center" wrapText="1"/>
    </xf>
    <xf numFmtId="3" fontId="72" fillId="12" borderId="3" xfId="0" applyNumberFormat="1" applyFont="1" applyFill="1" applyBorder="1" applyAlignment="1">
      <alignment horizontal="center" vertical="center"/>
    </xf>
    <xf numFmtId="0" fontId="5" fillId="12" borderId="3" xfId="0" applyFont="1" applyFill="1" applyBorder="1" applyAlignment="1">
      <alignment horizontal="left" vertical="center" wrapText="1"/>
    </xf>
    <xf numFmtId="0" fontId="18" fillId="12" borderId="3" xfId="0" applyFont="1" applyFill="1" applyBorder="1" applyAlignment="1">
      <alignment horizontal="center" vertical="center"/>
    </xf>
    <xf numFmtId="2" fontId="18" fillId="12" borderId="3" xfId="0" applyNumberFormat="1" applyFont="1" applyFill="1" applyBorder="1" applyAlignment="1">
      <alignment horizontal="center" vertical="center"/>
    </xf>
    <xf numFmtId="3" fontId="18" fillId="41" borderId="3" xfId="0" applyNumberFormat="1" applyFont="1" applyFill="1" applyBorder="1" applyAlignment="1">
      <alignment horizontal="center" vertical="center"/>
    </xf>
    <xf numFmtId="0" fontId="18" fillId="43" borderId="3" xfId="0" applyFont="1" applyFill="1" applyBorder="1" applyAlignment="1">
      <alignment horizontal="center" vertical="center" wrapText="1"/>
    </xf>
    <xf numFmtId="3" fontId="72" fillId="44" borderId="3" xfId="0" applyNumberFormat="1" applyFont="1" applyFill="1" applyBorder="1" applyAlignment="1">
      <alignment horizontal="center" vertical="center"/>
    </xf>
    <xf numFmtId="3" fontId="118" fillId="49" borderId="3" xfId="0" applyNumberFormat="1" applyFont="1" applyFill="1" applyBorder="1" applyAlignment="1">
      <alignment horizontal="center" vertical="center"/>
    </xf>
    <xf numFmtId="4" fontId="18" fillId="9" borderId="3" xfId="0" applyNumberFormat="1" applyFont="1" applyFill="1" applyBorder="1" applyAlignment="1">
      <alignment horizontal="center" vertical="center" wrapText="1"/>
    </xf>
    <xf numFmtId="4" fontId="28" fillId="9" borderId="3" xfId="0" applyNumberFormat="1" applyFont="1" applyFill="1" applyBorder="1" applyAlignment="1">
      <alignment horizontal="center" vertical="center" wrapText="1"/>
    </xf>
    <xf numFmtId="4" fontId="28" fillId="9" borderId="0" xfId="0" applyNumberFormat="1" applyFont="1" applyFill="1" applyAlignment="1">
      <alignment horizontal="center" vertical="center"/>
    </xf>
    <xf numFmtId="3" fontId="18" fillId="40" borderId="3" xfId="0" applyNumberFormat="1" applyFont="1" applyFill="1" applyBorder="1" applyAlignment="1">
      <alignment horizontal="center" vertical="center"/>
    </xf>
    <xf numFmtId="3" fontId="28" fillId="48" borderId="3" xfId="132" applyNumberFormat="1" applyFont="1" applyFill="1" applyBorder="1" applyAlignment="1">
      <alignment horizontal="center" vertical="center" wrapText="1"/>
    </xf>
    <xf numFmtId="3" fontId="28" fillId="48" borderId="3" xfId="0" applyNumberFormat="1" applyFont="1" applyFill="1" applyBorder="1" applyAlignment="1">
      <alignment horizontal="center" vertical="center"/>
    </xf>
    <xf numFmtId="3" fontId="28" fillId="45" borderId="3" xfId="0" applyNumberFormat="1" applyFont="1" applyFill="1" applyBorder="1" applyAlignment="1">
      <alignment horizontal="center" vertical="center"/>
    </xf>
    <xf numFmtId="4" fontId="18" fillId="42" borderId="3" xfId="0" applyNumberFormat="1" applyFont="1" applyFill="1" applyBorder="1" applyAlignment="1">
      <alignment horizontal="center" vertical="center" wrapText="1"/>
    </xf>
    <xf numFmtId="3" fontId="18" fillId="46" borderId="3" xfId="0" applyNumberFormat="1" applyFont="1" applyFill="1" applyBorder="1" applyAlignment="1">
      <alignment horizontal="center" vertical="center" wrapText="1"/>
    </xf>
    <xf numFmtId="0" fontId="28" fillId="49" borderId="3" xfId="0" applyFont="1" applyFill="1" applyBorder="1" applyAlignment="1">
      <alignment horizontal="center" vertical="center" wrapText="1"/>
    </xf>
    <xf numFmtId="0" fontId="18" fillId="47" borderId="3" xfId="0" applyFont="1" applyFill="1" applyBorder="1" applyAlignment="1">
      <alignment horizontal="center" vertical="center"/>
    </xf>
    <xf numFmtId="3" fontId="18" fillId="47" borderId="3" xfId="0" applyNumberFormat="1" applyFont="1" applyFill="1" applyBorder="1" applyAlignment="1">
      <alignment horizontal="center" vertical="center" wrapText="1"/>
    </xf>
    <xf numFmtId="3" fontId="18" fillId="47" borderId="21" xfId="0" applyNumberFormat="1" applyFont="1" applyFill="1" applyBorder="1" applyAlignment="1">
      <alignment horizontal="center" vertical="center" wrapText="1"/>
    </xf>
    <xf numFmtId="0" fontId="28" fillId="47" borderId="3" xfId="0" applyFont="1" applyFill="1" applyBorder="1" applyAlignment="1">
      <alignment horizontal="center" vertical="center" wrapText="1"/>
    </xf>
    <xf numFmtId="0" fontId="28" fillId="47" borderId="19" xfId="0" applyFont="1" applyFill="1" applyBorder="1" applyAlignment="1">
      <alignment horizontal="center" vertical="center" wrapText="1"/>
    </xf>
    <xf numFmtId="0" fontId="18" fillId="48" borderId="19" xfId="0" applyFont="1" applyFill="1" applyBorder="1" applyAlignment="1">
      <alignment horizontal="center" vertical="center"/>
    </xf>
    <xf numFmtId="0" fontId="29"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73" fillId="0" borderId="0" xfId="0" applyFont="1" applyFill="1" applyBorder="1" applyAlignment="1">
      <alignment/>
    </xf>
    <xf numFmtId="0" fontId="73" fillId="0" borderId="0" xfId="0" applyFont="1" applyFill="1" applyAlignment="1">
      <alignment/>
    </xf>
    <xf numFmtId="0" fontId="78" fillId="0" borderId="0" xfId="0" applyFont="1" applyFill="1" applyAlignment="1">
      <alignment/>
    </xf>
    <xf numFmtId="0" fontId="39" fillId="0" borderId="0" xfId="0" applyFont="1" applyFill="1" applyBorder="1" applyAlignment="1">
      <alignment/>
    </xf>
    <xf numFmtId="0" fontId="39" fillId="0" borderId="0" xfId="0" applyFont="1" applyFill="1" applyBorder="1" applyAlignment="1">
      <alignment horizontal="center" vertical="center"/>
    </xf>
    <xf numFmtId="0" fontId="36" fillId="0" borderId="3" xfId="0" applyFont="1" applyFill="1" applyBorder="1" applyAlignment="1">
      <alignment horizontal="center" vertical="center" wrapText="1"/>
    </xf>
    <xf numFmtId="0" fontId="36" fillId="0" borderId="3" xfId="133" applyFont="1" applyFill="1" applyBorder="1" applyAlignment="1" applyProtection="1">
      <alignment horizontal="center" vertical="center" wrapText="1"/>
      <protection locked="0"/>
    </xf>
    <xf numFmtId="0" fontId="28" fillId="0" borderId="3" xfId="0" applyFont="1" applyFill="1" applyBorder="1" applyAlignment="1" applyProtection="1">
      <alignment horizontal="center"/>
      <protection locked="0"/>
    </xf>
    <xf numFmtId="171" fontId="5" fillId="0" borderId="3" xfId="153" applyFont="1" applyFill="1" applyBorder="1" applyAlignment="1">
      <alignment vertical="center" wrapText="1"/>
    </xf>
    <xf numFmtId="3" fontId="40" fillId="0" borderId="3" xfId="0" applyNumberFormat="1" applyFont="1" applyFill="1" applyBorder="1" applyAlignment="1">
      <alignment horizontal="center" vertical="center" wrapText="1"/>
    </xf>
    <xf numFmtId="0" fontId="36" fillId="0" borderId="19" xfId="0" applyFont="1" applyFill="1" applyBorder="1" applyAlignment="1">
      <alignment horizontal="center" vertical="center" wrapText="1"/>
    </xf>
    <xf numFmtId="3" fontId="36" fillId="0" borderId="3" xfId="0" applyNumberFormat="1" applyFont="1" applyFill="1" applyBorder="1" applyAlignment="1">
      <alignment vertical="center" wrapText="1"/>
    </xf>
    <xf numFmtId="3" fontId="42" fillId="0" borderId="3" xfId="0" applyNumberFormat="1" applyFont="1" applyFill="1" applyBorder="1" applyAlignment="1">
      <alignment horizontal="center" vertical="center" wrapText="1"/>
    </xf>
    <xf numFmtId="0" fontId="36" fillId="0" borderId="0" xfId="0" applyFont="1" applyFill="1" applyAlignment="1">
      <alignment/>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3" fontId="36" fillId="0" borderId="0" xfId="0" applyNumberFormat="1" applyFont="1" applyFill="1" applyBorder="1" applyAlignment="1">
      <alignment vertical="center" wrapText="1"/>
    </xf>
    <xf numFmtId="3" fontId="41"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0" fontId="29" fillId="0" borderId="0" xfId="0" applyFont="1" applyFill="1" applyAlignment="1">
      <alignment/>
    </xf>
    <xf numFmtId="0" fontId="73" fillId="0" borderId="18" xfId="0" applyFont="1" applyFill="1" applyBorder="1" applyAlignment="1">
      <alignment/>
    </xf>
    <xf numFmtId="0" fontId="73" fillId="0" borderId="0" xfId="0" applyFont="1" applyFill="1" applyAlignment="1">
      <alignment horizontal="center" vertical="center"/>
    </xf>
    <xf numFmtId="0" fontId="73" fillId="0" borderId="0" xfId="0" applyFont="1" applyFill="1" applyAlignment="1">
      <alignment horizontal="center"/>
    </xf>
    <xf numFmtId="4" fontId="72" fillId="0" borderId="0" xfId="0" applyNumberFormat="1" applyFont="1" applyFill="1" applyAlignment="1">
      <alignment horizontal="center"/>
    </xf>
    <xf numFmtId="4" fontId="73" fillId="0" borderId="0" xfId="0" applyNumberFormat="1" applyFont="1" applyFill="1" applyAlignment="1">
      <alignment horizontal="center"/>
    </xf>
    <xf numFmtId="2" fontId="72" fillId="0" borderId="0" xfId="0" applyNumberFormat="1" applyFont="1" applyFill="1" applyAlignment="1">
      <alignment horizontal="center"/>
    </xf>
    <xf numFmtId="223" fontId="18" fillId="0" borderId="0" xfId="0" applyNumberFormat="1" applyFont="1" applyFill="1" applyAlignment="1">
      <alignment/>
    </xf>
    <xf numFmtId="2" fontId="73" fillId="0" borderId="0" xfId="0" applyNumberFormat="1" applyFont="1" applyFill="1" applyAlignment="1">
      <alignment/>
    </xf>
    <xf numFmtId="0" fontId="5" fillId="0" borderId="0" xfId="0" applyFont="1" applyFill="1" applyAlignment="1">
      <alignment horizontal="center"/>
    </xf>
    <xf numFmtId="223" fontId="73" fillId="0" borderId="0" xfId="0" applyNumberFormat="1" applyFont="1" applyFill="1" applyAlignment="1">
      <alignment/>
    </xf>
    <xf numFmtId="0" fontId="73" fillId="0" borderId="3" xfId="0" applyFont="1" applyFill="1" applyBorder="1" applyAlignment="1">
      <alignment/>
    </xf>
    <xf numFmtId="0" fontId="5" fillId="0" borderId="19" xfId="0" applyFont="1" applyFill="1" applyBorder="1" applyAlignment="1" applyProtection="1">
      <alignment horizontal="center"/>
      <protection locked="0"/>
    </xf>
    <xf numFmtId="0" fontId="5" fillId="0" borderId="3" xfId="0" applyFont="1" applyFill="1" applyBorder="1" applyAlignment="1">
      <alignment/>
    </xf>
    <xf numFmtId="4" fontId="43" fillId="0" borderId="3" xfId="0" applyNumberFormat="1" applyFont="1" applyFill="1" applyBorder="1" applyAlignment="1">
      <alignment horizontal="center" vertical="center" wrapText="1"/>
    </xf>
    <xf numFmtId="0" fontId="0" fillId="0" borderId="0" xfId="0" applyAlignment="1">
      <alignment horizontal="center" vertical="center"/>
    </xf>
    <xf numFmtId="4" fontId="88" fillId="0" borderId="0" xfId="0" applyNumberFormat="1" applyFont="1" applyAlignment="1">
      <alignment/>
    </xf>
    <xf numFmtId="4" fontId="0" fillId="0" borderId="0" xfId="0" applyNumberFormat="1"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3" fontId="29" fillId="0" borderId="19" xfId="0" applyNumberFormat="1" applyFont="1" applyFill="1" applyBorder="1" applyAlignment="1">
      <alignment horizontal="center" vertical="center" wrapText="1"/>
    </xf>
    <xf numFmtId="0" fontId="88" fillId="0" borderId="0" xfId="0" applyFont="1" applyAlignment="1">
      <alignment/>
    </xf>
    <xf numFmtId="0" fontId="29" fillId="0" borderId="19" xfId="0" applyFont="1" applyFill="1" applyBorder="1" applyAlignment="1">
      <alignment horizontal="center" vertical="center" wrapText="1"/>
    </xf>
    <xf numFmtId="0" fontId="36" fillId="0" borderId="0" xfId="0" applyFont="1" applyFill="1" applyBorder="1" applyAlignment="1">
      <alignment horizontal="center" vertical="center"/>
    </xf>
    <xf numFmtId="0" fontId="73" fillId="0" borderId="0" xfId="0" applyFont="1" applyFill="1" applyBorder="1" applyAlignment="1">
      <alignment horizontal="center" vertical="center"/>
    </xf>
    <xf numFmtId="49" fontId="28" fillId="0" borderId="3" xfId="0" applyNumberFormat="1" applyFont="1" applyFill="1" applyBorder="1" applyAlignment="1">
      <alignment vertical="center" wrapText="1"/>
    </xf>
    <xf numFmtId="0" fontId="28" fillId="0" borderId="3" xfId="0" applyFont="1" applyFill="1" applyBorder="1" applyAlignment="1" applyProtection="1">
      <alignment horizontal="center" vertical="center"/>
      <protection locked="0"/>
    </xf>
    <xf numFmtId="229" fontId="28" fillId="0" borderId="3" xfId="0" applyNumberFormat="1" applyFont="1" applyFill="1" applyBorder="1" applyAlignment="1">
      <alignment horizontal="left" vertical="center" wrapText="1"/>
    </xf>
    <xf numFmtId="223" fontId="18" fillId="0" borderId="3" xfId="0" applyNumberFormat="1" applyFont="1" applyFill="1" applyBorder="1" applyAlignment="1">
      <alignment horizontal="center" vertical="center"/>
    </xf>
    <xf numFmtId="0" fontId="73" fillId="0" borderId="3" xfId="0" applyFont="1" applyFill="1" applyBorder="1" applyAlignment="1">
      <alignment horizontal="center" vertical="center"/>
    </xf>
    <xf numFmtId="2" fontId="28" fillId="0" borderId="3" xfId="0" applyNumberFormat="1" applyFont="1" applyFill="1" applyBorder="1" applyAlignment="1">
      <alignment horizontal="center" vertical="center"/>
    </xf>
    <xf numFmtId="9" fontId="5" fillId="0" borderId="3" xfId="140" applyFont="1" applyFill="1" applyBorder="1" applyAlignment="1">
      <alignment horizontal="left" vertical="center" wrapText="1"/>
    </xf>
    <xf numFmtId="9" fontId="5" fillId="0" borderId="0" xfId="140" applyFont="1" applyFill="1" applyBorder="1" applyAlignment="1">
      <alignment horizontal="left" vertical="center" wrapText="1"/>
    </xf>
    <xf numFmtId="0" fontId="5" fillId="0" borderId="3" xfId="0" applyFont="1" applyFill="1" applyBorder="1" applyAlignment="1" applyProtection="1">
      <alignment horizontal="center" vertical="center"/>
      <protection locked="0"/>
    </xf>
    <xf numFmtId="0" fontId="18" fillId="0" borderId="2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9" xfId="0" applyFont="1" applyFill="1" applyBorder="1" applyAlignment="1">
      <alignment vertical="center" wrapText="1"/>
    </xf>
    <xf numFmtId="2" fontId="18" fillId="0" borderId="3" xfId="0" applyNumberFormat="1" applyFont="1" applyFill="1" applyBorder="1" applyAlignment="1">
      <alignment horizontal="center" vertical="center" wrapText="1"/>
    </xf>
    <xf numFmtId="2" fontId="72" fillId="0" borderId="3" xfId="0"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28" fillId="0" borderId="22" xfId="0" applyFont="1" applyFill="1" applyBorder="1" applyAlignment="1">
      <alignment horizontal="left" vertical="center" wrapText="1"/>
    </xf>
    <xf numFmtId="9" fontId="5" fillId="0" borderId="3" xfId="140" applyFont="1" applyFill="1" applyBorder="1" applyAlignment="1">
      <alignment vertical="center" wrapText="1"/>
    </xf>
    <xf numFmtId="0" fontId="5" fillId="0" borderId="0" xfId="0" applyFont="1" applyFill="1" applyBorder="1" applyAlignment="1">
      <alignment vertical="center" wrapText="1"/>
    </xf>
    <xf numFmtId="9" fontId="5" fillId="0" borderId="0" xfId="140" applyFont="1" applyFill="1" applyBorder="1" applyAlignment="1">
      <alignment vertical="center" wrapText="1"/>
    </xf>
    <xf numFmtId="0" fontId="108" fillId="0" borderId="3" xfId="0" applyFont="1" applyFill="1" applyBorder="1" applyAlignment="1">
      <alignment horizontal="left" vertical="center" wrapText="1"/>
    </xf>
    <xf numFmtId="0" fontId="99" fillId="0" borderId="3" xfId="0" applyFont="1" applyFill="1" applyBorder="1" applyAlignment="1">
      <alignment horizontal="left" vertical="center"/>
    </xf>
    <xf numFmtId="0" fontId="99" fillId="0" borderId="3" xfId="0" applyFont="1" applyFill="1" applyBorder="1" applyAlignment="1">
      <alignment horizontal="left" vertical="center" wrapText="1"/>
    </xf>
    <xf numFmtId="0" fontId="99" fillId="0" borderId="3" xfId="0" applyFont="1" applyFill="1" applyBorder="1" applyAlignment="1">
      <alignment vertical="center" wrapText="1"/>
    </xf>
    <xf numFmtId="0" fontId="5" fillId="0" borderId="5" xfId="0" applyFont="1" applyFill="1" applyBorder="1" applyAlignment="1">
      <alignment vertical="center" wrapText="1"/>
    </xf>
    <xf numFmtId="1" fontId="5" fillId="0" borderId="5" xfId="0" applyNumberFormat="1" applyFont="1" applyFill="1" applyBorder="1" applyAlignment="1">
      <alignment horizontal="center" vertical="center" wrapText="1"/>
    </xf>
    <xf numFmtId="0" fontId="5" fillId="0" borderId="23" xfId="0" applyFont="1" applyFill="1" applyBorder="1" applyAlignment="1">
      <alignment horizontal="left" vertical="center" wrapText="1"/>
    </xf>
    <xf numFmtId="9" fontId="105" fillId="0" borderId="0" xfId="140" applyFont="1" applyFill="1" applyBorder="1" applyAlignment="1">
      <alignment horizontal="left" vertical="center" wrapText="1"/>
    </xf>
    <xf numFmtId="0" fontId="5" fillId="0" borderId="3" xfId="0" applyFont="1" applyFill="1" applyBorder="1" applyAlignment="1">
      <alignment horizontal="left" vertical="center"/>
    </xf>
    <xf numFmtId="0" fontId="32" fillId="0" borderId="3" xfId="0" applyFont="1" applyFill="1" applyBorder="1" applyAlignment="1" applyProtection="1">
      <alignment horizontal="left" vertical="center" wrapText="1"/>
      <protection locked="0"/>
    </xf>
    <xf numFmtId="195" fontId="5" fillId="0" borderId="3" xfId="0" applyNumberFormat="1" applyFont="1" applyFill="1" applyBorder="1" applyAlignment="1">
      <alignment horizontal="left" vertical="center" wrapText="1"/>
    </xf>
    <xf numFmtId="195" fontId="5" fillId="0" borderId="3" xfId="0" applyNumberFormat="1" applyFont="1" applyFill="1" applyBorder="1" applyAlignment="1">
      <alignment horizontal="center" vertical="center" wrapText="1"/>
    </xf>
    <xf numFmtId="0" fontId="73" fillId="0" borderId="3" xfId="0" applyNumberFormat="1" applyFont="1" applyFill="1" applyBorder="1" applyAlignment="1">
      <alignment horizontal="center" vertical="center"/>
    </xf>
    <xf numFmtId="0" fontId="99" fillId="0" borderId="3" xfId="0" applyFont="1" applyFill="1" applyBorder="1" applyAlignment="1">
      <alignment wrapText="1"/>
    </xf>
    <xf numFmtId="0" fontId="5" fillId="0" borderId="21" xfId="0" applyFont="1" applyFill="1" applyBorder="1" applyAlignment="1">
      <alignment vertical="center" wrapText="1"/>
    </xf>
    <xf numFmtId="171" fontId="5" fillId="0" borderId="20" xfId="153" applyFont="1" applyFill="1" applyBorder="1" applyAlignment="1">
      <alignment horizontal="center" vertical="center" wrapText="1"/>
    </xf>
    <xf numFmtId="0" fontId="99" fillId="0" borderId="0" xfId="0" applyFont="1" applyFill="1" applyAlignment="1">
      <alignment wrapText="1"/>
    </xf>
    <xf numFmtId="171" fontId="5" fillId="0" borderId="21" xfId="153" applyFont="1" applyFill="1" applyBorder="1" applyAlignment="1">
      <alignment horizontal="center" vertical="center" wrapText="1"/>
    </xf>
    <xf numFmtId="3" fontId="28" fillId="0" borderId="20" xfId="0" applyNumberFormat="1" applyFont="1" applyFill="1" applyBorder="1" applyAlignment="1">
      <alignment horizontal="center" vertical="center" wrapText="1"/>
    </xf>
    <xf numFmtId="229" fontId="5" fillId="0" borderId="3" xfId="0" applyNumberFormat="1" applyFont="1" applyFill="1" applyBorder="1" applyAlignment="1">
      <alignment horizontal="left" wrapText="1"/>
    </xf>
    <xf numFmtId="0" fontId="111" fillId="0" borderId="3" xfId="0" applyFont="1" applyFill="1" applyBorder="1" applyAlignment="1">
      <alignment vertical="center" wrapText="1"/>
    </xf>
    <xf numFmtId="171" fontId="5" fillId="0" borderId="3" xfId="153" applyFont="1" applyFill="1" applyBorder="1" applyAlignment="1">
      <alignment horizontal="center" vertical="center" wrapText="1"/>
    </xf>
    <xf numFmtId="4" fontId="28" fillId="0" borderId="3" xfId="0" applyNumberFormat="1" applyFont="1" applyFill="1" applyBorder="1" applyAlignment="1">
      <alignment horizontal="center" vertical="center" wrapText="1"/>
    </xf>
    <xf numFmtId="171" fontId="99" fillId="0" borderId="3" xfId="153" applyFont="1" applyFill="1" applyBorder="1" applyAlignment="1">
      <alignment horizontal="center" vertical="center" wrapText="1"/>
    </xf>
    <xf numFmtId="3" fontId="100" fillId="0" borderId="3" xfId="0" applyNumberFormat="1" applyFont="1" applyFill="1" applyBorder="1" applyAlignment="1">
      <alignment horizontal="center" vertical="center" wrapText="1"/>
    </xf>
    <xf numFmtId="0" fontId="99" fillId="0" borderId="3" xfId="0" applyFont="1" applyFill="1" applyBorder="1" applyAlignment="1">
      <alignment horizontal="left" vertical="top" wrapText="1"/>
    </xf>
    <xf numFmtId="0" fontId="28" fillId="0" borderId="3" xfId="0" applyFont="1" applyFill="1" applyBorder="1" applyAlignment="1">
      <alignment vertical="center" wrapText="1"/>
    </xf>
    <xf numFmtId="0" fontId="28" fillId="0" borderId="3" xfId="0" applyFont="1" applyFill="1" applyBorder="1" applyAlignment="1">
      <alignment horizontal="left" vertical="center" wrapText="1"/>
    </xf>
    <xf numFmtId="0" fontId="110" fillId="0" borderId="3" xfId="0" applyFont="1" applyFill="1" applyBorder="1" applyAlignment="1">
      <alignment wrapText="1"/>
    </xf>
    <xf numFmtId="0" fontId="110" fillId="0" borderId="3" xfId="0" applyFont="1" applyFill="1" applyBorder="1" applyAlignment="1">
      <alignment vertical="center" wrapText="1"/>
    </xf>
    <xf numFmtId="0" fontId="28" fillId="0" borderId="3" xfId="0" applyFont="1" applyFill="1" applyBorder="1" applyAlignment="1">
      <alignment wrapText="1"/>
    </xf>
    <xf numFmtId="229" fontId="5" fillId="0" borderId="21" xfId="0" applyNumberFormat="1" applyFont="1" applyFill="1" applyBorder="1" applyAlignment="1">
      <alignment horizontal="left" vertical="center" wrapText="1"/>
    </xf>
    <xf numFmtId="0" fontId="100" fillId="0" borderId="0" xfId="0" applyFont="1" applyFill="1" applyBorder="1" applyAlignment="1">
      <alignment horizontal="left" vertical="center" wrapText="1"/>
    </xf>
    <xf numFmtId="0" fontId="103" fillId="0" borderId="3" xfId="0" applyFont="1" applyFill="1" applyBorder="1" applyAlignment="1">
      <alignment horizontal="center" vertical="center"/>
    </xf>
    <xf numFmtId="229" fontId="35" fillId="0" borderId="3" xfId="0" applyNumberFormat="1" applyFont="1" applyFill="1" applyBorder="1" applyAlignment="1">
      <alignment horizontal="left" wrapText="1"/>
    </xf>
    <xf numFmtId="0" fontId="99" fillId="0" borderId="3" xfId="0" applyFont="1" applyFill="1" applyBorder="1" applyAlignment="1">
      <alignment horizontal="center" vertical="center"/>
    </xf>
    <xf numFmtId="171" fontId="28" fillId="0" borderId="3" xfId="151" applyFont="1" applyFill="1" applyBorder="1" applyAlignment="1">
      <alignment vertical="center" wrapText="1"/>
    </xf>
    <xf numFmtId="0" fontId="99" fillId="0" borderId="20" xfId="0" applyFont="1" applyFill="1" applyBorder="1" applyAlignment="1">
      <alignment horizontal="left" vertical="center" wrapText="1"/>
    </xf>
    <xf numFmtId="0" fontId="100" fillId="0" borderId="3" xfId="0" applyFont="1" applyFill="1" applyBorder="1" applyAlignment="1">
      <alignment horizontal="left" vertical="top" wrapText="1"/>
    </xf>
    <xf numFmtId="0" fontId="5" fillId="0" borderId="0" xfId="0" applyFont="1" applyFill="1" applyBorder="1" applyAlignment="1">
      <alignment wrapText="1"/>
    </xf>
    <xf numFmtId="0" fontId="78" fillId="0" borderId="3" xfId="0" applyFont="1" applyFill="1" applyBorder="1" applyAlignment="1">
      <alignment horizontal="center" vertical="center"/>
    </xf>
    <xf numFmtId="0" fontId="5" fillId="0" borderId="3" xfId="0" applyFont="1" applyFill="1" applyBorder="1" applyAlignment="1">
      <alignment wrapText="1"/>
    </xf>
    <xf numFmtId="0" fontId="18" fillId="0" borderId="3" xfId="0" applyFont="1" applyFill="1" applyBorder="1" applyAlignment="1">
      <alignment horizontal="left" vertical="center" wrapText="1"/>
    </xf>
    <xf numFmtId="0" fontId="5" fillId="0" borderId="20" xfId="0" applyFont="1" applyFill="1" applyBorder="1" applyAlignment="1">
      <alignment vertical="center" wrapText="1"/>
    </xf>
    <xf numFmtId="9" fontId="99" fillId="0" borderId="3" xfId="140" applyFont="1" applyFill="1" applyBorder="1" applyAlignment="1">
      <alignment vertical="center" wrapText="1"/>
    </xf>
    <xf numFmtId="49" fontId="28" fillId="0" borderId="19" xfId="0" applyNumberFormat="1" applyFont="1" applyFill="1" applyBorder="1" applyAlignment="1">
      <alignment vertical="center" wrapText="1"/>
    </xf>
    <xf numFmtId="0" fontId="5" fillId="0" borderId="19" xfId="0" applyFont="1" applyFill="1" applyBorder="1" applyAlignment="1" applyProtection="1">
      <alignment horizontal="center" vertical="center"/>
      <protection locked="0"/>
    </xf>
    <xf numFmtId="0" fontId="5" fillId="0" borderId="0" xfId="0" applyFont="1" applyFill="1" applyBorder="1" applyAlignment="1">
      <alignment horizontal="left" vertical="center" wrapText="1"/>
    </xf>
    <xf numFmtId="2" fontId="28" fillId="0" borderId="3" xfId="0" applyNumberFormat="1" applyFont="1" applyFill="1" applyBorder="1" applyAlignment="1">
      <alignment horizontal="center" vertical="center" wrapText="1"/>
    </xf>
    <xf numFmtId="229" fontId="5" fillId="0" borderId="3" xfId="0" applyNumberFormat="1" applyFont="1" applyFill="1" applyBorder="1" applyAlignment="1">
      <alignment horizontal="left" wrapText="1"/>
    </xf>
    <xf numFmtId="49" fontId="73" fillId="0" borderId="3" xfId="0" applyNumberFormat="1" applyFont="1" applyFill="1" applyBorder="1" applyAlignment="1">
      <alignment horizontal="center" vertical="center"/>
    </xf>
    <xf numFmtId="195" fontId="5" fillId="0" borderId="3" xfId="0" applyNumberFormat="1" applyFont="1" applyFill="1" applyBorder="1" applyAlignment="1">
      <alignment vertical="center" wrapText="1"/>
    </xf>
    <xf numFmtId="9" fontId="111" fillId="0" borderId="3" xfId="140" applyFont="1" applyFill="1" applyBorder="1" applyAlignment="1">
      <alignment vertical="center" wrapText="1"/>
    </xf>
    <xf numFmtId="0" fontId="28" fillId="0" borderId="3" xfId="0" applyNumberFormat="1" applyFont="1" applyFill="1" applyBorder="1" applyAlignment="1">
      <alignment horizontal="center" vertical="center" wrapText="1"/>
    </xf>
    <xf numFmtId="0" fontId="96" fillId="0" borderId="0" xfId="0" applyFont="1" applyFill="1" applyBorder="1" applyAlignment="1">
      <alignment/>
    </xf>
    <xf numFmtId="0" fontId="5" fillId="0" borderId="0" xfId="0" applyFont="1" applyFill="1" applyAlignment="1">
      <alignment wrapText="1"/>
    </xf>
    <xf numFmtId="171" fontId="5" fillId="0" borderId="3" xfId="153" applyFont="1" applyFill="1" applyBorder="1" applyAlignment="1">
      <alignment horizontal="left" vertical="center" wrapText="1"/>
    </xf>
    <xf numFmtId="171" fontId="5" fillId="0" borderId="3" xfId="153" applyFont="1" applyFill="1" applyBorder="1" applyAlignment="1">
      <alignment horizontal="left" wrapText="1"/>
    </xf>
    <xf numFmtId="0" fontId="5" fillId="0" borderId="3" xfId="153" applyNumberFormat="1" applyFont="1" applyFill="1" applyBorder="1" applyAlignment="1">
      <alignment horizontal="left" vertical="center" wrapText="1"/>
    </xf>
    <xf numFmtId="0" fontId="28" fillId="0" borderId="19" xfId="0" applyFont="1" applyFill="1" applyBorder="1" applyAlignment="1" applyProtection="1">
      <alignment horizontal="center" vertical="center"/>
      <protection locked="0"/>
    </xf>
    <xf numFmtId="229" fontId="28" fillId="0" borderId="19" xfId="0" applyNumberFormat="1" applyFont="1" applyFill="1" applyBorder="1" applyAlignment="1">
      <alignment horizontal="left" vertical="center" wrapText="1"/>
    </xf>
    <xf numFmtId="0" fontId="29" fillId="0" borderId="3" xfId="0" applyFont="1" applyFill="1" applyBorder="1" applyAlignment="1">
      <alignment horizontal="center" vertical="center"/>
    </xf>
    <xf numFmtId="171" fontId="5" fillId="0" borderId="3" xfId="153" applyNumberFormat="1" applyFont="1" applyFill="1" applyBorder="1" applyAlignment="1">
      <alignment horizontal="left" vertical="top" wrapText="1"/>
    </xf>
    <xf numFmtId="0" fontId="28" fillId="0" borderId="3" xfId="0" applyFont="1" applyFill="1" applyBorder="1" applyAlignment="1">
      <alignment horizontal="left" wrapText="1"/>
    </xf>
    <xf numFmtId="229" fontId="28" fillId="0" borderId="22" xfId="0" applyNumberFormat="1" applyFont="1" applyFill="1" applyBorder="1" applyAlignment="1">
      <alignment horizontal="left" vertical="center" wrapText="1"/>
    </xf>
    <xf numFmtId="9" fontId="111" fillId="0" borderId="3" xfId="140" applyFont="1" applyFill="1" applyBorder="1" applyAlignment="1">
      <alignment wrapText="1"/>
    </xf>
    <xf numFmtId="195" fontId="5" fillId="0" borderId="3" xfId="0" applyNumberFormat="1" applyFont="1" applyFill="1" applyBorder="1" applyAlignment="1">
      <alignment horizontal="left" vertical="top" wrapText="1"/>
    </xf>
    <xf numFmtId="9" fontId="99" fillId="0" borderId="3" xfId="140" applyFont="1" applyFill="1" applyBorder="1" applyAlignment="1">
      <alignment wrapText="1"/>
    </xf>
    <xf numFmtId="9" fontId="99" fillId="0" borderId="21" xfId="140" applyFont="1" applyFill="1" applyBorder="1" applyAlignment="1">
      <alignment wrapText="1"/>
    </xf>
    <xf numFmtId="195" fontId="5" fillId="0" borderId="21" xfId="0" applyNumberFormat="1" applyFont="1" applyFill="1" applyBorder="1" applyAlignment="1">
      <alignment horizontal="left" vertical="top" wrapText="1"/>
    </xf>
    <xf numFmtId="0" fontId="29" fillId="0" borderId="21" xfId="0" applyFont="1" applyFill="1" applyBorder="1" applyAlignment="1">
      <alignment horizontal="center" vertical="center"/>
    </xf>
    <xf numFmtId="49" fontId="28" fillId="0" borderId="21" xfId="0" applyNumberFormat="1" applyFont="1" applyFill="1" applyBorder="1" applyAlignment="1">
      <alignment vertical="center" wrapText="1"/>
    </xf>
    <xf numFmtId="0" fontId="28" fillId="0" borderId="21" xfId="0" applyFont="1" applyFill="1" applyBorder="1" applyAlignment="1" applyProtection="1">
      <alignment horizontal="center" vertical="center"/>
      <protection locked="0"/>
    </xf>
    <xf numFmtId="229" fontId="28" fillId="0" borderId="21" xfId="0" applyNumberFormat="1" applyFont="1" applyFill="1" applyBorder="1" applyAlignment="1">
      <alignment horizontal="left" vertical="center" wrapText="1"/>
    </xf>
    <xf numFmtId="0" fontId="5" fillId="0" borderId="21" xfId="0" applyFont="1" applyFill="1" applyBorder="1" applyAlignment="1">
      <alignment horizontal="center" vertical="center" wrapText="1"/>
    </xf>
    <xf numFmtId="0" fontId="111" fillId="0" borderId="0" xfId="0" applyFont="1" applyFill="1" applyAlignment="1">
      <alignment wrapText="1"/>
    </xf>
    <xf numFmtId="0" fontId="28" fillId="0" borderId="22" xfId="0" applyFont="1" applyFill="1" applyBorder="1" applyAlignment="1" applyProtection="1">
      <alignment horizontal="center" vertical="center"/>
      <protection locked="0"/>
    </xf>
    <xf numFmtId="0" fontId="99" fillId="0" borderId="20" xfId="0" applyFont="1" applyFill="1" applyBorder="1" applyAlignment="1">
      <alignment wrapText="1"/>
    </xf>
    <xf numFmtId="0" fontId="111" fillId="0" borderId="3" xfId="0" applyFont="1" applyFill="1" applyBorder="1" applyAlignment="1">
      <alignment wrapText="1"/>
    </xf>
    <xf numFmtId="9" fontId="110" fillId="0" borderId="3" xfId="140" applyFont="1" applyFill="1" applyBorder="1" applyAlignment="1">
      <alignment vertical="center" wrapText="1"/>
    </xf>
    <xf numFmtId="2" fontId="78" fillId="0" borderId="3" xfId="0" applyNumberFormat="1" applyFont="1" applyFill="1" applyBorder="1" applyAlignment="1">
      <alignment horizontal="center" vertical="center"/>
    </xf>
    <xf numFmtId="0" fontId="5" fillId="0" borderId="20" xfId="0" applyFont="1" applyFill="1" applyBorder="1" applyAlignment="1">
      <alignment horizontal="center" vertical="center" wrapText="1"/>
    </xf>
    <xf numFmtId="0" fontId="110" fillId="0" borderId="3" xfId="0" applyFont="1" applyFill="1" applyBorder="1" applyAlignment="1">
      <alignment horizontal="center" wrapText="1"/>
    </xf>
    <xf numFmtId="0" fontId="28" fillId="0" borderId="3" xfId="0" applyFont="1" applyFill="1" applyBorder="1" applyAlignment="1">
      <alignment horizontal="center" vertical="center"/>
    </xf>
    <xf numFmtId="0" fontId="78" fillId="0" borderId="0" xfId="0" applyFont="1" applyFill="1" applyBorder="1" applyAlignment="1">
      <alignment/>
    </xf>
    <xf numFmtId="0" fontId="99" fillId="0" borderId="0" xfId="0" applyFont="1" applyFill="1" applyBorder="1" applyAlignment="1">
      <alignment vertical="center" wrapText="1"/>
    </xf>
    <xf numFmtId="0" fontId="100" fillId="0" borderId="0" xfId="0" applyFont="1" applyFill="1" applyAlignment="1">
      <alignment horizontal="center" vertical="center"/>
    </xf>
    <xf numFmtId="0" fontId="108" fillId="0" borderId="3" xfId="0" applyFont="1" applyFill="1" applyBorder="1" applyAlignment="1">
      <alignment horizontal="center" vertical="center"/>
    </xf>
    <xf numFmtId="0" fontId="5" fillId="0" borderId="27" xfId="0" applyFont="1" applyFill="1" applyBorder="1" applyAlignment="1">
      <alignment wrapText="1"/>
    </xf>
    <xf numFmtId="0" fontId="28" fillId="0" borderId="3" xfId="153" applyNumberFormat="1" applyFont="1" applyFill="1" applyBorder="1" applyAlignment="1">
      <alignment horizontal="center" vertical="center"/>
    </xf>
    <xf numFmtId="1" fontId="28" fillId="0" borderId="3" xfId="0" applyNumberFormat="1" applyFont="1" applyFill="1" applyBorder="1" applyAlignment="1">
      <alignment horizontal="center" vertical="center" wrapText="1"/>
    </xf>
    <xf numFmtId="0" fontId="5" fillId="0" borderId="28" xfId="0" applyFont="1" applyFill="1" applyBorder="1" applyAlignment="1">
      <alignment wrapText="1"/>
    </xf>
    <xf numFmtId="0" fontId="5" fillId="0" borderId="26" xfId="0" applyFont="1" applyFill="1" applyBorder="1" applyAlignment="1">
      <alignment wrapText="1"/>
    </xf>
    <xf numFmtId="229" fontId="28" fillId="0" borderId="3" xfId="0" applyNumberFormat="1" applyFont="1" applyFill="1" applyBorder="1" applyAlignment="1">
      <alignment horizontal="left" wrapText="1"/>
    </xf>
    <xf numFmtId="0" fontId="44" fillId="0" borderId="3" xfId="0" applyFont="1" applyFill="1" applyBorder="1" applyAlignment="1">
      <alignment wrapText="1"/>
    </xf>
    <xf numFmtId="229" fontId="35" fillId="0" borderId="3" xfId="0" applyNumberFormat="1" applyFont="1" applyFill="1" applyBorder="1" applyAlignment="1">
      <alignment horizontal="left" wrapText="1"/>
    </xf>
    <xf numFmtId="0" fontId="28" fillId="0" borderId="3" xfId="153" applyNumberFormat="1" applyFont="1" applyFill="1" applyBorder="1" applyAlignment="1">
      <alignment horizontal="center" vertical="center" wrapText="1"/>
    </xf>
    <xf numFmtId="0" fontId="28" fillId="0" borderId="3" xfId="151" applyNumberFormat="1" applyFont="1" applyFill="1" applyBorder="1" applyAlignment="1">
      <alignment horizontal="center" vertical="center"/>
    </xf>
    <xf numFmtId="0" fontId="5" fillId="0" borderId="21" xfId="0" applyFont="1" applyFill="1" applyBorder="1" applyAlignment="1">
      <alignment horizontal="left" vertical="center" wrapText="1"/>
    </xf>
    <xf numFmtId="229" fontId="5" fillId="0" borderId="23" xfId="0" applyNumberFormat="1" applyFont="1" applyFill="1" applyBorder="1" applyAlignment="1">
      <alignment horizontal="left" vertical="center" wrapText="1"/>
    </xf>
    <xf numFmtId="0" fontId="5" fillId="0" borderId="23" xfId="0" applyFont="1" applyFill="1" applyBorder="1" applyAlignment="1">
      <alignment vertical="center" wrapText="1"/>
    </xf>
    <xf numFmtId="229" fontId="28" fillId="0" borderId="19" xfId="0" applyNumberFormat="1" applyFont="1" applyFill="1" applyBorder="1" applyAlignment="1">
      <alignment horizontal="left" wrapText="1"/>
    </xf>
    <xf numFmtId="1" fontId="28" fillId="0" borderId="19" xfId="0" applyNumberFormat="1" applyFont="1" applyFill="1" applyBorder="1" applyAlignment="1">
      <alignment horizontal="center" vertical="center" wrapText="1"/>
    </xf>
    <xf numFmtId="0" fontId="28" fillId="0" borderId="19" xfId="0" applyNumberFormat="1" applyFont="1" applyFill="1" applyBorder="1" applyAlignment="1">
      <alignment horizontal="center" vertical="center" wrapText="1"/>
    </xf>
    <xf numFmtId="229" fontId="28" fillId="0" borderId="3" xfId="0" applyNumberFormat="1" applyFont="1" applyFill="1" applyBorder="1" applyAlignment="1">
      <alignment horizontal="left" wrapText="1"/>
    </xf>
    <xf numFmtId="9" fontId="99" fillId="0" borderId="3" xfId="140" applyFont="1" applyFill="1" applyBorder="1" applyAlignment="1">
      <alignment horizontal="left" vertical="center" wrapText="1"/>
    </xf>
    <xf numFmtId="9" fontId="5" fillId="0" borderId="3" xfId="140" applyFont="1" applyFill="1" applyBorder="1" applyAlignment="1">
      <alignment horizontal="left" vertical="center" wrapText="1"/>
    </xf>
    <xf numFmtId="1" fontId="5" fillId="0" borderId="19"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171" fontId="5" fillId="0" borderId="3" xfId="153" applyNumberFormat="1" applyFont="1" applyFill="1" applyBorder="1" applyAlignment="1">
      <alignment horizontal="left" vertical="center" wrapText="1"/>
    </xf>
    <xf numFmtId="2" fontId="100" fillId="0" borderId="3" xfId="0" applyNumberFormat="1" applyFont="1" applyFill="1" applyBorder="1" applyAlignment="1">
      <alignment horizontal="center" vertical="center"/>
    </xf>
    <xf numFmtId="0" fontId="100" fillId="0" borderId="3" xfId="0" applyFont="1" applyFill="1" applyBorder="1" applyAlignment="1">
      <alignment horizontal="center" vertical="center"/>
    </xf>
    <xf numFmtId="9" fontId="5" fillId="0" borderId="23" xfId="140" applyFont="1" applyFill="1" applyBorder="1" applyAlignment="1">
      <alignment vertical="center" wrapText="1"/>
    </xf>
    <xf numFmtId="0" fontId="99" fillId="0" borderId="21" xfId="0" applyFont="1" applyFill="1" applyBorder="1" applyAlignment="1">
      <alignment vertical="center" wrapText="1"/>
    </xf>
    <xf numFmtId="229" fontId="35" fillId="0" borderId="3" xfId="0" applyNumberFormat="1" applyFont="1" applyFill="1" applyBorder="1" applyAlignment="1">
      <alignment horizontal="left" vertical="center" wrapText="1"/>
    </xf>
    <xf numFmtId="0" fontId="5" fillId="0" borderId="19" xfId="0" applyFont="1" applyFill="1" applyBorder="1" applyAlignment="1">
      <alignment wrapText="1"/>
    </xf>
    <xf numFmtId="0" fontId="111" fillId="0" borderId="3" xfId="0" applyFont="1" applyFill="1" applyBorder="1" applyAlignment="1">
      <alignment horizontal="center" vertical="center" wrapText="1"/>
    </xf>
    <xf numFmtId="229" fontId="5" fillId="0" borderId="24" xfId="0" applyNumberFormat="1" applyFont="1" applyFill="1" applyBorder="1" applyAlignment="1">
      <alignment horizontal="left" vertical="center" wrapText="1"/>
    </xf>
    <xf numFmtId="0" fontId="99" fillId="0" borderId="3" xfId="0" applyFont="1" applyFill="1" applyBorder="1" applyAlignment="1">
      <alignment horizontal="center" wrapText="1"/>
    </xf>
    <xf numFmtId="229" fontId="5" fillId="0" borderId="22" xfId="0" applyNumberFormat="1" applyFont="1" applyFill="1" applyBorder="1" applyAlignment="1">
      <alignment horizontal="left" vertical="center" wrapText="1"/>
    </xf>
    <xf numFmtId="9" fontId="111" fillId="0" borderId="3" xfId="140" applyFont="1" applyFill="1" applyBorder="1" applyAlignment="1">
      <alignment horizontal="left" vertical="center" wrapText="1"/>
    </xf>
    <xf numFmtId="0" fontId="110" fillId="0" borderId="3" xfId="0" applyFont="1" applyFill="1" applyBorder="1" applyAlignment="1">
      <alignment horizontal="center" vertical="center" wrapText="1"/>
    </xf>
    <xf numFmtId="9" fontId="100" fillId="0" borderId="3" xfId="140" applyFont="1" applyFill="1" applyBorder="1" applyAlignment="1">
      <alignment vertical="center" wrapText="1"/>
    </xf>
    <xf numFmtId="9" fontId="28" fillId="0" borderId="3" xfId="140" applyFont="1" applyFill="1" applyBorder="1" applyAlignment="1">
      <alignment horizontal="center" vertical="center" wrapText="1"/>
    </xf>
    <xf numFmtId="9" fontId="100" fillId="0" borderId="3" xfId="140" applyFont="1" applyFill="1" applyBorder="1" applyAlignment="1">
      <alignment horizontal="center" vertical="center" wrapText="1"/>
    </xf>
    <xf numFmtId="9" fontId="110" fillId="0" borderId="3" xfId="140" applyFont="1" applyFill="1" applyBorder="1" applyAlignment="1">
      <alignment horizontal="center" vertical="center" wrapText="1"/>
    </xf>
    <xf numFmtId="9" fontId="111" fillId="0" borderId="3" xfId="140" applyFont="1" applyFill="1" applyBorder="1" applyAlignment="1">
      <alignment horizontal="center" vertical="center" wrapText="1"/>
    </xf>
    <xf numFmtId="9" fontId="99" fillId="0" borderId="3" xfId="140" applyFont="1" applyFill="1" applyBorder="1" applyAlignment="1">
      <alignment horizontal="center" vertical="center" wrapText="1"/>
    </xf>
    <xf numFmtId="0" fontId="110" fillId="0" borderId="21" xfId="0" applyFont="1" applyFill="1" applyBorder="1" applyAlignment="1">
      <alignment horizontal="center" vertical="center" wrapText="1"/>
    </xf>
    <xf numFmtId="0" fontId="99" fillId="0" borderId="21" xfId="0" applyFont="1" applyFill="1" applyBorder="1" applyAlignment="1">
      <alignment horizontal="left" vertical="center" wrapText="1"/>
    </xf>
    <xf numFmtId="0" fontId="99" fillId="0" borderId="21" xfId="0" applyFont="1" applyFill="1" applyBorder="1" applyAlignment="1">
      <alignment horizontal="center" vertical="center" wrapText="1"/>
    </xf>
    <xf numFmtId="0" fontId="99" fillId="0" borderId="29" xfId="0" applyFont="1" applyFill="1" applyBorder="1" applyAlignment="1">
      <alignment vertical="center" wrapText="1"/>
    </xf>
    <xf numFmtId="2" fontId="100" fillId="0" borderId="3" xfId="0" applyNumberFormat="1" applyFont="1" applyFill="1" applyBorder="1" applyAlignment="1">
      <alignment vertical="center"/>
    </xf>
    <xf numFmtId="49" fontId="110" fillId="0" borderId="3" xfId="0" applyNumberFormat="1" applyFont="1" applyFill="1" applyBorder="1" applyAlignment="1">
      <alignment horizontal="center" vertical="center"/>
    </xf>
    <xf numFmtId="2" fontId="110" fillId="0" borderId="3" xfId="0" applyNumberFormat="1" applyFont="1" applyFill="1" applyBorder="1" applyAlignment="1">
      <alignment vertical="center"/>
    </xf>
    <xf numFmtId="0" fontId="111" fillId="0" borderId="21" xfId="0" applyFont="1" applyFill="1" applyBorder="1" applyAlignment="1">
      <alignment wrapText="1"/>
    </xf>
    <xf numFmtId="49" fontId="110" fillId="0" borderId="21" xfId="0" applyNumberFormat="1" applyFont="1" applyFill="1" applyBorder="1" applyAlignment="1">
      <alignment horizontal="center" vertical="center"/>
    </xf>
    <xf numFmtId="0" fontId="99" fillId="0" borderId="0" xfId="0" applyFont="1" applyFill="1" applyAlignment="1">
      <alignment horizontal="left" vertical="center" wrapText="1"/>
    </xf>
    <xf numFmtId="0" fontId="99" fillId="0" borderId="21" xfId="0" applyFont="1" applyFill="1" applyBorder="1" applyAlignment="1">
      <alignment wrapText="1"/>
    </xf>
    <xf numFmtId="2" fontId="110" fillId="0" borderId="3" xfId="0" applyNumberFormat="1" applyFont="1" applyFill="1" applyBorder="1" applyAlignment="1">
      <alignment horizontal="center" vertical="center"/>
    </xf>
    <xf numFmtId="0" fontId="5" fillId="0" borderId="22" xfId="0" applyFont="1" applyFill="1" applyBorder="1" applyAlignment="1" applyProtection="1">
      <alignment horizontal="center" vertical="center"/>
      <protection locked="0"/>
    </xf>
    <xf numFmtId="9" fontId="111" fillId="0" borderId="20" xfId="140" applyFont="1" applyFill="1" applyBorder="1" applyAlignment="1">
      <alignment horizontal="left" vertical="center" wrapText="1"/>
    </xf>
    <xf numFmtId="0" fontId="100" fillId="0" borderId="0" xfId="0" applyFont="1" applyFill="1" applyAlignment="1">
      <alignment horizontal="center" wrapText="1"/>
    </xf>
    <xf numFmtId="2" fontId="5" fillId="0" borderId="3" xfId="0" applyNumberFormat="1" applyFont="1" applyFill="1" applyBorder="1" applyAlignment="1">
      <alignment horizontal="left" vertical="center" wrapText="1"/>
    </xf>
    <xf numFmtId="171" fontId="28" fillId="0" borderId="20" xfId="153" applyFont="1" applyFill="1" applyBorder="1" applyAlignment="1">
      <alignment horizontal="center" vertical="center" wrapText="1"/>
    </xf>
    <xf numFmtId="221" fontId="28" fillId="0" borderId="3" xfId="151" applyNumberFormat="1" applyFont="1" applyFill="1" applyBorder="1" applyAlignment="1">
      <alignment horizontal="center" vertical="center" wrapText="1"/>
    </xf>
    <xf numFmtId="0" fontId="110" fillId="0" borderId="0" xfId="0" applyFont="1" applyFill="1" applyAlignment="1">
      <alignment horizontal="center" vertical="center" wrapText="1"/>
    </xf>
    <xf numFmtId="9" fontId="111" fillId="0" borderId="19" xfId="140" applyFont="1" applyFill="1" applyBorder="1" applyAlignment="1">
      <alignment vertical="center" wrapText="1"/>
    </xf>
    <xf numFmtId="0" fontId="99" fillId="0" borderId="19" xfId="0" applyFont="1" applyFill="1" applyBorder="1" applyAlignment="1">
      <alignment wrapText="1"/>
    </xf>
    <xf numFmtId="4" fontId="5" fillId="0" borderId="3" xfId="0" applyNumberFormat="1" applyFont="1" applyFill="1" applyBorder="1" applyAlignment="1">
      <alignment horizontal="center" vertical="center" wrapText="1"/>
    </xf>
    <xf numFmtId="0" fontId="40" fillId="0" borderId="3" xfId="0" applyFont="1" applyFill="1" applyBorder="1" applyAlignment="1">
      <alignment horizontal="left" vertical="center"/>
    </xf>
    <xf numFmtId="184" fontId="36" fillId="0" borderId="0" xfId="0" applyNumberFormat="1" applyFont="1" applyFill="1" applyBorder="1" applyAlignment="1">
      <alignment horizontal="center" vertical="center" wrapText="1"/>
    </xf>
    <xf numFmtId="184" fontId="73" fillId="0" borderId="0" xfId="0" applyNumberFormat="1" applyFont="1" applyFill="1" applyBorder="1" applyAlignment="1">
      <alignment/>
    </xf>
    <xf numFmtId="2" fontId="18" fillId="0" borderId="3" xfId="0" applyNumberFormat="1" applyFont="1" applyFill="1" applyBorder="1" applyAlignment="1">
      <alignment horizontal="center" vertical="center"/>
    </xf>
    <xf numFmtId="184" fontId="28" fillId="0" borderId="3" xfId="0" applyNumberFormat="1" applyFont="1" applyFill="1" applyBorder="1" applyAlignment="1">
      <alignment horizontal="center" vertical="center"/>
    </xf>
    <xf numFmtId="4" fontId="18" fillId="0" borderId="3" xfId="132" applyNumberFormat="1" applyFont="1" applyFill="1" applyBorder="1" applyAlignment="1">
      <alignment horizontal="center" vertical="center" wrapText="1"/>
    </xf>
    <xf numFmtId="4" fontId="28" fillId="0" borderId="3" xfId="0" applyNumberFormat="1" applyFont="1" applyFill="1" applyBorder="1" applyAlignment="1">
      <alignment horizontal="center" vertical="center"/>
    </xf>
    <xf numFmtId="4" fontId="72" fillId="0" borderId="3" xfId="0" applyNumberFormat="1" applyFont="1" applyFill="1" applyBorder="1" applyAlignment="1">
      <alignment horizontal="center" vertical="center"/>
    </xf>
    <xf numFmtId="2" fontId="18" fillId="0" borderId="19" xfId="0" applyNumberFormat="1" applyFont="1" applyFill="1" applyBorder="1" applyAlignment="1">
      <alignment horizontal="center" vertical="center" wrapText="1"/>
    </xf>
    <xf numFmtId="4" fontId="18" fillId="0" borderId="3" xfId="149" applyNumberFormat="1" applyFont="1" applyFill="1" applyBorder="1" applyAlignment="1">
      <alignment horizontal="center" vertical="center"/>
    </xf>
    <xf numFmtId="223" fontId="28" fillId="0" borderId="3" xfId="149" applyNumberFormat="1" applyFont="1" applyFill="1" applyBorder="1" applyAlignment="1">
      <alignment horizontal="center" vertical="center"/>
    </xf>
    <xf numFmtId="232" fontId="18" fillId="0" borderId="3" xfId="0" applyNumberFormat="1" applyFont="1" applyFill="1" applyBorder="1" applyAlignment="1">
      <alignment horizontal="center" vertical="center" wrapText="1"/>
    </xf>
    <xf numFmtId="184" fontId="18" fillId="0" borderId="3" xfId="0" applyNumberFormat="1" applyFont="1" applyFill="1" applyBorder="1" applyAlignment="1">
      <alignment horizontal="center" vertical="center" wrapText="1"/>
    </xf>
    <xf numFmtId="184" fontId="18" fillId="0" borderId="3" xfId="0" applyNumberFormat="1" applyFont="1" applyFill="1" applyBorder="1" applyAlignment="1">
      <alignment horizontal="center" vertical="center"/>
    </xf>
    <xf numFmtId="4" fontId="18" fillId="0" borderId="20" xfId="0" applyNumberFormat="1" applyFont="1" applyFill="1" applyBorder="1" applyAlignment="1">
      <alignment horizontal="center" vertical="center" wrapText="1"/>
    </xf>
    <xf numFmtId="2" fontId="28" fillId="0" borderId="19" xfId="0" applyNumberFormat="1" applyFont="1" applyFill="1" applyBorder="1" applyAlignment="1">
      <alignment horizontal="center" vertical="center" wrapText="1"/>
    </xf>
    <xf numFmtId="2" fontId="28" fillId="0" borderId="19" xfId="0" applyNumberFormat="1" applyFont="1" applyFill="1" applyBorder="1" applyAlignment="1">
      <alignment horizontal="center" vertical="center"/>
    </xf>
    <xf numFmtId="0" fontId="0" fillId="0" borderId="0" xfId="0" applyNumberFormat="1" applyAlignment="1" quotePrefix="1">
      <alignment horizontal="center" vertical="center"/>
    </xf>
    <xf numFmtId="0" fontId="0" fillId="0" borderId="3" xfId="0" applyNumberFormat="1" applyBorder="1" applyAlignment="1" quotePrefix="1">
      <alignment vertical="center"/>
    </xf>
    <xf numFmtId="0" fontId="108" fillId="0" borderId="3" xfId="0" applyFont="1" applyFill="1" applyBorder="1" applyAlignment="1">
      <alignment horizontal="center" vertical="center" wrapText="1"/>
    </xf>
    <xf numFmtId="0" fontId="5" fillId="0" borderId="3" xfId="0" applyFont="1" applyFill="1" applyBorder="1" applyAlignment="1">
      <alignment vertical="center"/>
    </xf>
    <xf numFmtId="49" fontId="28" fillId="0" borderId="3" xfId="0" applyNumberFormat="1" applyFont="1" applyFill="1" applyBorder="1" applyAlignment="1">
      <alignment horizontal="center" vertical="center" wrapText="1"/>
    </xf>
    <xf numFmtId="223" fontId="43" fillId="0" borderId="3" xfId="0" applyNumberFormat="1" applyFont="1" applyFill="1" applyBorder="1" applyAlignment="1">
      <alignment horizontal="center" vertical="center"/>
    </xf>
    <xf numFmtId="4" fontId="45"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6" fillId="0" borderId="3" xfId="0" applyNumberFormat="1" applyFont="1" applyFill="1" applyBorder="1" applyAlignment="1">
      <alignment horizontal="center" vertical="center" wrapText="1"/>
    </xf>
    <xf numFmtId="0" fontId="121" fillId="0" borderId="0" xfId="0" applyFont="1" applyFill="1" applyAlignment="1">
      <alignment horizontal="right"/>
    </xf>
    <xf numFmtId="0" fontId="106" fillId="0" borderId="18" xfId="0" applyFont="1" applyFill="1" applyBorder="1" applyAlignment="1">
      <alignment horizontal="center"/>
    </xf>
    <xf numFmtId="0" fontId="101" fillId="0" borderId="0" xfId="0" applyFont="1" applyFill="1" applyBorder="1" applyAlignment="1">
      <alignment horizontal="left" wrapText="1"/>
    </xf>
    <xf numFmtId="0" fontId="3" fillId="0" borderId="0" xfId="0" applyFont="1" applyFill="1" applyAlignment="1">
      <alignment horizontal="right"/>
    </xf>
    <xf numFmtId="0" fontId="40" fillId="0" borderId="0" xfId="0" applyFont="1" applyFill="1" applyBorder="1" applyAlignment="1">
      <alignment horizontal="left" wrapText="1"/>
    </xf>
    <xf numFmtId="0" fontId="41" fillId="0" borderId="18" xfId="0" applyFont="1" applyFill="1" applyBorder="1" applyAlignment="1">
      <alignment horizontal="center"/>
    </xf>
  </cellXfs>
  <cellStyles count="144">
    <cellStyle name="Normal" xfId="0"/>
    <cellStyle name="&#13;&#10;JournalTemplate=C:\COMFO\CTALK\JOURSTD.TPL&#13;&#10;LbStateAddress=3 3 0 251 1 89 2 311&#13;&#10;LbStateJou" xfId="15"/>
    <cellStyle name="_PRICE_1C" xfId="16"/>
    <cellStyle name="_ОТЧЕТ для ДКФ    06 04 05  (6)" xfId="17"/>
    <cellStyle name="_План развития ПТС на 2005-2010 (связи станционной части)" xfId="18"/>
    <cellStyle name="”ќђќ‘ћ‚›‰" xfId="19"/>
    <cellStyle name="”љ‘ђћ‚ђќќ›‰" xfId="20"/>
    <cellStyle name="„…ќ…†ќ›‰" xfId="21"/>
    <cellStyle name="‡ђѓћ‹ћ‚ћљ1" xfId="22"/>
    <cellStyle name="‡ђѓћ‹ћ‚ћљ2" xfId="23"/>
    <cellStyle name="’ћѓћ‚›‰" xfId="24"/>
    <cellStyle name="20% — акцент1" xfId="25"/>
    <cellStyle name="20% — акцент2" xfId="26"/>
    <cellStyle name="20% — акцент3" xfId="27"/>
    <cellStyle name="20% — акцент4" xfId="28"/>
    <cellStyle name="20% — акцент5" xfId="29"/>
    <cellStyle name="20% — акцент6" xfId="30"/>
    <cellStyle name="40% — акцент1" xfId="31"/>
    <cellStyle name="40% — акцент2" xfId="32"/>
    <cellStyle name="40% — акцент3" xfId="33"/>
    <cellStyle name="40% — акцент4" xfId="34"/>
    <cellStyle name="40% — акцент5" xfId="35"/>
    <cellStyle name="40% — акцент6" xfId="36"/>
    <cellStyle name="60% — акцент1" xfId="37"/>
    <cellStyle name="60% — акцент2" xfId="38"/>
    <cellStyle name="60% — акцент3" xfId="39"/>
    <cellStyle name="60% — акцент4" xfId="40"/>
    <cellStyle name="60% — акцент5" xfId="41"/>
    <cellStyle name="60% — акцент6" xfId="42"/>
    <cellStyle name="Calc Currency (0)" xfId="43"/>
    <cellStyle name="Calc Currency (2)" xfId="44"/>
    <cellStyle name="Calc Percent (0)" xfId="45"/>
    <cellStyle name="Calc Percent (1)" xfId="46"/>
    <cellStyle name="Calc Percent (2)" xfId="47"/>
    <cellStyle name="Calc Units (0)" xfId="48"/>
    <cellStyle name="Calc Units (1)" xfId="49"/>
    <cellStyle name="Calc Units (2)" xfId="50"/>
    <cellStyle name="Comma [0]_#6 Temps &amp; Contractors" xfId="51"/>
    <cellStyle name="Comma [00]" xfId="52"/>
    <cellStyle name="Comma_#6 Temps &amp; Contractors" xfId="53"/>
    <cellStyle name="Currency [0]" xfId="54"/>
    <cellStyle name="Currency [00]" xfId="55"/>
    <cellStyle name="Currency_#6 Temps &amp; Contractors" xfId="56"/>
    <cellStyle name="Date" xfId="57"/>
    <cellStyle name="Date Short" xfId="58"/>
    <cellStyle name="Date without year" xfId="59"/>
    <cellStyle name="DELTA" xfId="60"/>
    <cellStyle name="E&amp;Y House" xfId="61"/>
    <cellStyle name="Enter Currency (0)" xfId="62"/>
    <cellStyle name="Enter Currency (2)" xfId="63"/>
    <cellStyle name="Enter Units (0)" xfId="64"/>
    <cellStyle name="Enter Units (1)" xfId="65"/>
    <cellStyle name="Enter Units (2)" xfId="66"/>
    <cellStyle name="From" xfId="67"/>
    <cellStyle name="Grey" xfId="68"/>
    <cellStyle name="Header1" xfId="69"/>
    <cellStyle name="Header2" xfId="70"/>
    <cellStyle name="Heading" xfId="71"/>
    <cellStyle name="Hyperlink_RESULTS" xfId="72"/>
    <cellStyle name="Input" xfId="73"/>
    <cellStyle name="Input [yellow]" xfId="74"/>
    <cellStyle name="Link Currency (0)" xfId="75"/>
    <cellStyle name="Link Currency (2)" xfId="76"/>
    <cellStyle name="Link Units (0)" xfId="77"/>
    <cellStyle name="Link Units (1)" xfId="78"/>
    <cellStyle name="Link Units (2)" xfId="79"/>
    <cellStyle name="Normal - Style1" xfId="80"/>
    <cellStyle name="Normal_# 41-Market &amp;Trends" xfId="81"/>
    <cellStyle name="Normal1" xfId="82"/>
    <cellStyle name="normбlnм_laroux" xfId="83"/>
    <cellStyle name="numbers" xfId="84"/>
    <cellStyle name="paint" xfId="85"/>
    <cellStyle name="Percent (0)" xfId="86"/>
    <cellStyle name="Percent [0]" xfId="87"/>
    <cellStyle name="Percent [00]" xfId="88"/>
    <cellStyle name="Percent [2]" xfId="89"/>
    <cellStyle name="Percent_#6 Temps &amp; Contractors" xfId="90"/>
    <cellStyle name="piw#" xfId="91"/>
    <cellStyle name="piw%" xfId="92"/>
    <cellStyle name="PrePop Currency (0)" xfId="93"/>
    <cellStyle name="PrePop Currency (2)" xfId="94"/>
    <cellStyle name="PrePop Units (0)" xfId="95"/>
    <cellStyle name="PrePop Units (1)" xfId="96"/>
    <cellStyle name="PrePop Units (2)" xfId="97"/>
    <cellStyle name="Price_Body" xfId="98"/>
    <cellStyle name="Rubles" xfId="99"/>
    <cellStyle name="stand_bord" xfId="100"/>
    <cellStyle name="Text Indent A" xfId="101"/>
    <cellStyle name="Text Indent B" xfId="102"/>
    <cellStyle name="Text Indent C" xfId="103"/>
    <cellStyle name="Tickmark" xfId="104"/>
    <cellStyle name="Акцент1" xfId="105"/>
    <cellStyle name="Акцент2" xfId="106"/>
    <cellStyle name="Акцент3" xfId="107"/>
    <cellStyle name="Акцент4" xfId="108"/>
    <cellStyle name="Акцент5" xfId="109"/>
    <cellStyle name="Акцент6" xfId="110"/>
    <cellStyle name="Беззащитный" xfId="111"/>
    <cellStyle name="Ввод " xfId="112"/>
    <cellStyle name="Вывод" xfId="113"/>
    <cellStyle name="Вычисление" xfId="114"/>
    <cellStyle name="Hyperlink" xfId="115"/>
    <cellStyle name="Группа" xfId="116"/>
    <cellStyle name="Дата" xfId="117"/>
    <cellStyle name="Currency" xfId="118"/>
    <cellStyle name="Currency [0]" xfId="119"/>
    <cellStyle name="Заголовок 1" xfId="120"/>
    <cellStyle name="Заголовок 2" xfId="121"/>
    <cellStyle name="Заголовок 3" xfId="122"/>
    <cellStyle name="Заголовок 4" xfId="123"/>
    <cellStyle name="Защитный" xfId="124"/>
    <cellStyle name="Звезды" xfId="125"/>
    <cellStyle name="Итог" xfId="126"/>
    <cellStyle name="КАНДАГАЧ тел3-33-96" xfId="127"/>
    <cellStyle name="Контрольная ячейка" xfId="128"/>
    <cellStyle name="Название" xfId="129"/>
    <cellStyle name="Название 2" xfId="130"/>
    <cellStyle name="Нейтральный" xfId="131"/>
    <cellStyle name="Обычный 2" xfId="132"/>
    <cellStyle name="Обычный 2 2" xfId="133"/>
    <cellStyle name="Обычный 3" xfId="134"/>
    <cellStyle name="Обычный 4" xfId="135"/>
    <cellStyle name="Followed Hyperlink" xfId="136"/>
    <cellStyle name="Плохой" xfId="137"/>
    <cellStyle name="Пояснение" xfId="138"/>
    <cellStyle name="Примечание" xfId="139"/>
    <cellStyle name="Percent" xfId="140"/>
    <cellStyle name="Процентный 2" xfId="141"/>
    <cellStyle name="Связанная ячейка" xfId="142"/>
    <cellStyle name="Стиль 1" xfId="143"/>
    <cellStyle name="Стиль 2" xfId="144"/>
    <cellStyle name="Стиль_названий" xfId="145"/>
    <cellStyle name="Текст предупреждения" xfId="146"/>
    <cellStyle name="Тысячи [0]" xfId="147"/>
    <cellStyle name="Тысячи_3Com" xfId="148"/>
    <cellStyle name="Comma" xfId="149"/>
    <cellStyle name="Comma [0]" xfId="150"/>
    <cellStyle name="Финансовый 2" xfId="151"/>
    <cellStyle name="Финансовый 2 2" xfId="152"/>
    <cellStyle name="Финансовый 3" xfId="153"/>
    <cellStyle name="Финансовый 4" xfId="154"/>
    <cellStyle name="Хороший" xfId="155"/>
    <cellStyle name="Цена" xfId="156"/>
    <cellStyle name="Џђћ–…ќ’ќ›‰"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server\&#1086;&#1073;&#1084;&#1077;&#1085;%20&#1076;&#1086;&#1082;&#1091;&#1084;&#1077;&#1085;&#1090;&#1072;&#1084;&#1080;\WINDOWS\TEMP\Rar$DI00.640\&#1064;&#1072;&#1073;&#1083;&#1086;&#1085;%20&#1087;&#1083;&#1072;&#1085;&#1072;%20&#1043;&#1047;_ru_v38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лан ГЗ"/>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s>
    <sheetDataSet>
      <sheetData sheetId="4">
        <row r="1">
          <cell r="A1" t="str">
            <v>1 Бюджет</v>
          </cell>
        </row>
        <row r="2">
          <cell r="A2" t="str">
            <v>2 Внешние займы</v>
          </cell>
        </row>
        <row r="3">
          <cell r="A3" t="str">
            <v>3 Деньги от реализации ГУ товаров (работ, услуг), остающихся в их распоряжении</v>
          </cell>
        </row>
        <row r="4">
          <cell r="A4" t="str">
            <v>4 Спонсорская и благотворительная помощь</v>
          </cell>
        </row>
        <row r="5">
          <cell r="A5" t="str">
            <v>5 Временно размещенные деньги физических и юридических лиц</v>
          </cell>
        </row>
        <row r="6">
          <cell r="A6" t="str">
            <v>6 Аккредитивы</v>
          </cell>
        </row>
      </sheetData>
      <sheetData sheetId="6">
        <row r="1">
          <cell r="A1" t="str">
            <v>Товар</v>
          </cell>
        </row>
        <row r="2">
          <cell r="A2" t="str">
            <v>Работа</v>
          </cell>
        </row>
        <row r="3">
          <cell r="A3" t="str">
            <v>Услуга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67"/>
  <sheetViews>
    <sheetView zoomScalePageLayoutView="0" workbookViewId="0" topLeftCell="A16">
      <selection activeCell="A16" sqref="A1:IV16384"/>
    </sheetView>
  </sheetViews>
  <sheetFormatPr defaultColWidth="9.00390625" defaultRowHeight="15"/>
  <cols>
    <col min="1" max="1" width="6.00390625" style="3" customWidth="1"/>
    <col min="2" max="2" width="4.00390625" style="3" customWidth="1"/>
    <col min="3" max="3" width="4.8515625" style="3" customWidth="1"/>
    <col min="4" max="4" width="4.140625" style="3" customWidth="1"/>
    <col min="5" max="5" width="4.421875" style="16" customWidth="1"/>
    <col min="6" max="6" width="12.421875" style="3" customWidth="1"/>
    <col min="7" max="7" width="11.8515625" style="3" customWidth="1"/>
    <col min="8" max="8" width="13.140625" style="3" customWidth="1"/>
    <col min="9" max="9" width="8.421875" style="3" customWidth="1"/>
    <col min="10" max="10" width="5.421875" style="9" customWidth="1"/>
    <col min="11" max="11" width="7.28125" style="6" customWidth="1"/>
    <col min="12" max="13" width="11.7109375" style="10" customWidth="1"/>
    <col min="14" max="14" width="11.421875" style="10" customWidth="1"/>
    <col min="15" max="15" width="9.140625" style="3" customWidth="1"/>
    <col min="16" max="16" width="8.7109375" style="3" customWidth="1"/>
    <col min="17" max="17" width="9.140625" style="3" customWidth="1"/>
    <col min="18" max="18" width="6.28125" style="3" customWidth="1"/>
    <col min="19" max="16384" width="9.00390625" style="5" customWidth="1"/>
  </cols>
  <sheetData>
    <row r="1" spans="10:17" ht="24.75" customHeight="1" hidden="1">
      <c r="J1" s="1070"/>
      <c r="K1" s="1070"/>
      <c r="L1" s="1070"/>
      <c r="M1" s="1070"/>
      <c r="N1" s="1070"/>
      <c r="O1" s="1070"/>
      <c r="P1" s="1070"/>
      <c r="Q1" s="1070"/>
    </row>
    <row r="2" spans="10:17" ht="24.75" customHeight="1" hidden="1">
      <c r="J2" s="1070"/>
      <c r="K2" s="1070"/>
      <c r="L2" s="1070"/>
      <c r="M2" s="1070"/>
      <c r="N2" s="1070"/>
      <c r="O2" s="1070"/>
      <c r="P2" s="1070"/>
      <c r="Q2" s="1070"/>
    </row>
    <row r="3" spans="9:17" ht="32.25" customHeight="1" hidden="1">
      <c r="I3" s="20"/>
      <c r="J3" s="21"/>
      <c r="K3" s="20"/>
      <c r="L3" s="20"/>
      <c r="M3" s="20"/>
      <c r="N3" s="20"/>
      <c r="O3" s="20"/>
      <c r="P3" s="20"/>
      <c r="Q3" s="20"/>
    </row>
    <row r="4" spans="9:18" ht="58.5" customHeight="1">
      <c r="I4" s="20"/>
      <c r="J4" s="21"/>
      <c r="K4" s="20"/>
      <c r="L4" s="20"/>
      <c r="M4" s="20"/>
      <c r="N4" s="1072" t="s">
        <v>1203</v>
      </c>
      <c r="O4" s="1072"/>
      <c r="P4" s="1072"/>
      <c r="Q4" s="1072"/>
      <c r="R4" s="1072"/>
    </row>
    <row r="5" spans="1:18" ht="32.25" customHeight="1">
      <c r="A5" s="1071" t="s">
        <v>1204</v>
      </c>
      <c r="B5" s="1071"/>
      <c r="C5" s="1071"/>
      <c r="D5" s="1071"/>
      <c r="E5" s="1071"/>
      <c r="F5" s="1071"/>
      <c r="G5" s="1071"/>
      <c r="H5" s="1071"/>
      <c r="I5" s="1071"/>
      <c r="J5" s="1071"/>
      <c r="K5" s="1071"/>
      <c r="L5" s="1071"/>
      <c r="M5" s="1071"/>
      <c r="N5" s="1071"/>
      <c r="O5" s="1071"/>
      <c r="P5" s="1071"/>
      <c r="Q5" s="1071"/>
      <c r="R5" s="1071"/>
    </row>
    <row r="6" spans="1:18" ht="128.25" customHeight="1">
      <c r="A6" s="1" t="s">
        <v>27</v>
      </c>
      <c r="B6" s="1" t="s">
        <v>49</v>
      </c>
      <c r="C6" s="35" t="s">
        <v>50</v>
      </c>
      <c r="D6" s="35" t="s">
        <v>52</v>
      </c>
      <c r="E6" s="35" t="s">
        <v>86</v>
      </c>
      <c r="F6" s="35" t="s">
        <v>3</v>
      </c>
      <c r="G6" s="35" t="s">
        <v>322</v>
      </c>
      <c r="H6" s="35" t="s">
        <v>28</v>
      </c>
      <c r="I6" s="1" t="s">
        <v>4</v>
      </c>
      <c r="J6" s="1" t="s">
        <v>38</v>
      </c>
      <c r="K6" s="1" t="s">
        <v>10</v>
      </c>
      <c r="L6" s="1" t="s">
        <v>332</v>
      </c>
      <c r="M6" s="17" t="s">
        <v>333</v>
      </c>
      <c r="N6" s="17" t="s">
        <v>334</v>
      </c>
      <c r="O6" s="1" t="s">
        <v>26</v>
      </c>
      <c r="P6" s="1" t="s">
        <v>17</v>
      </c>
      <c r="Q6" s="1" t="s">
        <v>18</v>
      </c>
      <c r="R6" s="1" t="s">
        <v>48</v>
      </c>
    </row>
    <row r="7" spans="1:18" s="94" customFormat="1" ht="79.5" customHeight="1">
      <c r="A7" s="80" t="s">
        <v>452</v>
      </c>
      <c r="B7" s="81" t="s">
        <v>53</v>
      </c>
      <c r="C7" s="82" t="s">
        <v>51</v>
      </c>
      <c r="D7" s="82" t="s">
        <v>19</v>
      </c>
      <c r="E7" s="83" t="s">
        <v>313</v>
      </c>
      <c r="F7" s="84" t="s">
        <v>314</v>
      </c>
      <c r="G7" s="84" t="s">
        <v>315</v>
      </c>
      <c r="H7" s="96" t="s">
        <v>1208</v>
      </c>
      <c r="I7" s="86" t="s">
        <v>1</v>
      </c>
      <c r="J7" s="87">
        <v>1</v>
      </c>
      <c r="K7" s="88" t="s">
        <v>19</v>
      </c>
      <c r="L7" s="97">
        <f>M7</f>
        <v>614309.8214285714</v>
      </c>
      <c r="M7" s="97">
        <f aca="true" t="shared" si="0" ref="M7:M15">N7/1.12</f>
        <v>614309.8214285714</v>
      </c>
      <c r="N7" s="792">
        <v>688027</v>
      </c>
      <c r="O7" s="91" t="s">
        <v>801</v>
      </c>
      <c r="P7" s="92" t="s">
        <v>591</v>
      </c>
      <c r="Q7" s="92" t="s">
        <v>592</v>
      </c>
      <c r="R7" s="93">
        <v>0</v>
      </c>
    </row>
    <row r="8" spans="1:18" s="94" customFormat="1" ht="79.5" customHeight="1">
      <c r="A8" s="80" t="s">
        <v>1205</v>
      </c>
      <c r="B8" s="81" t="s">
        <v>53</v>
      </c>
      <c r="C8" s="82" t="s">
        <v>51</v>
      </c>
      <c r="D8" s="82" t="s">
        <v>19</v>
      </c>
      <c r="E8" s="83" t="s">
        <v>313</v>
      </c>
      <c r="F8" s="84" t="s">
        <v>314</v>
      </c>
      <c r="G8" s="84" t="s">
        <v>315</v>
      </c>
      <c r="H8" s="96" t="s">
        <v>1209</v>
      </c>
      <c r="I8" s="86" t="s">
        <v>1</v>
      </c>
      <c r="J8" s="87">
        <v>1</v>
      </c>
      <c r="K8" s="88" t="s">
        <v>19</v>
      </c>
      <c r="L8" s="97">
        <f>M8</f>
        <v>184856.24999999997</v>
      </c>
      <c r="M8" s="97">
        <f t="shared" si="0"/>
        <v>184856.24999999997</v>
      </c>
      <c r="N8" s="792">
        <v>207039</v>
      </c>
      <c r="O8" s="91" t="s">
        <v>801</v>
      </c>
      <c r="P8" s="92" t="s">
        <v>591</v>
      </c>
      <c r="Q8" s="92" t="s">
        <v>592</v>
      </c>
      <c r="R8" s="93">
        <v>0</v>
      </c>
    </row>
    <row r="9" spans="1:18" s="94" customFormat="1" ht="79.5" customHeight="1">
      <c r="A9" s="80" t="s">
        <v>1206</v>
      </c>
      <c r="B9" s="81" t="s">
        <v>53</v>
      </c>
      <c r="C9" s="82" t="s">
        <v>51</v>
      </c>
      <c r="D9" s="82" t="s">
        <v>19</v>
      </c>
      <c r="E9" s="83" t="s">
        <v>313</v>
      </c>
      <c r="F9" s="84" t="s">
        <v>314</v>
      </c>
      <c r="G9" s="84" t="s">
        <v>315</v>
      </c>
      <c r="H9" s="96" t="s">
        <v>1210</v>
      </c>
      <c r="I9" s="86" t="s">
        <v>1</v>
      </c>
      <c r="J9" s="87">
        <v>1</v>
      </c>
      <c r="K9" s="88" t="s">
        <v>19</v>
      </c>
      <c r="L9" s="97">
        <f>M9</f>
        <v>184856.24999999997</v>
      </c>
      <c r="M9" s="97">
        <f t="shared" si="0"/>
        <v>184856.24999999997</v>
      </c>
      <c r="N9" s="792">
        <v>207039</v>
      </c>
      <c r="O9" s="91" t="s">
        <v>801</v>
      </c>
      <c r="P9" s="92" t="s">
        <v>591</v>
      </c>
      <c r="Q9" s="92" t="s">
        <v>592</v>
      </c>
      <c r="R9" s="93">
        <v>0</v>
      </c>
    </row>
    <row r="10" spans="1:18" s="94" customFormat="1" ht="79.5" customHeight="1">
      <c r="A10" s="80" t="s">
        <v>1207</v>
      </c>
      <c r="B10" s="81" t="s">
        <v>53</v>
      </c>
      <c r="C10" s="82" t="s">
        <v>51</v>
      </c>
      <c r="D10" s="82" t="s">
        <v>19</v>
      </c>
      <c r="E10" s="83" t="s">
        <v>313</v>
      </c>
      <c r="F10" s="84" t="s">
        <v>314</v>
      </c>
      <c r="G10" s="84" t="s">
        <v>315</v>
      </c>
      <c r="H10" s="96" t="s">
        <v>1211</v>
      </c>
      <c r="I10" s="86" t="s">
        <v>1</v>
      </c>
      <c r="J10" s="87">
        <v>1</v>
      </c>
      <c r="K10" s="88" t="s">
        <v>19</v>
      </c>
      <c r="L10" s="97">
        <f>M10</f>
        <v>178165.17857142855</v>
      </c>
      <c r="M10" s="97">
        <f t="shared" si="0"/>
        <v>178165.17857142855</v>
      </c>
      <c r="N10" s="792">
        <v>199545</v>
      </c>
      <c r="O10" s="91" t="s">
        <v>801</v>
      </c>
      <c r="P10" s="92" t="s">
        <v>591</v>
      </c>
      <c r="Q10" s="92" t="s">
        <v>592</v>
      </c>
      <c r="R10" s="93">
        <v>0</v>
      </c>
    </row>
    <row r="11" spans="1:18" s="94" customFormat="1" ht="76.5" customHeight="1">
      <c r="A11" s="80" t="s">
        <v>453</v>
      </c>
      <c r="B11" s="81" t="s">
        <v>53</v>
      </c>
      <c r="C11" s="82" t="s">
        <v>51</v>
      </c>
      <c r="D11" s="82" t="s">
        <v>19</v>
      </c>
      <c r="E11" s="83" t="s">
        <v>87</v>
      </c>
      <c r="F11" s="84" t="s">
        <v>88</v>
      </c>
      <c r="G11" s="84" t="s">
        <v>88</v>
      </c>
      <c r="H11" s="96" t="s">
        <v>921</v>
      </c>
      <c r="I11" s="86" t="s">
        <v>1</v>
      </c>
      <c r="J11" s="87">
        <v>1</v>
      </c>
      <c r="K11" s="88" t="s">
        <v>19</v>
      </c>
      <c r="L11" s="89">
        <f>M11/J11</f>
        <v>616258.9285714285</v>
      </c>
      <c r="M11" s="90">
        <f t="shared" si="0"/>
        <v>616258.9285714285</v>
      </c>
      <c r="N11" s="793">
        <v>690210</v>
      </c>
      <c r="O11" s="91" t="s">
        <v>46</v>
      </c>
      <c r="P11" s="92" t="s">
        <v>591</v>
      </c>
      <c r="Q11" s="92" t="s">
        <v>922</v>
      </c>
      <c r="R11" s="93">
        <v>0</v>
      </c>
    </row>
    <row r="12" spans="1:18" s="94" customFormat="1" ht="69.75" customHeight="1">
      <c r="A12" s="80" t="s">
        <v>661</v>
      </c>
      <c r="B12" s="81" t="s">
        <v>53</v>
      </c>
      <c r="C12" s="82" t="s">
        <v>51</v>
      </c>
      <c r="D12" s="82" t="s">
        <v>19</v>
      </c>
      <c r="E12" s="83" t="s">
        <v>87</v>
      </c>
      <c r="F12" s="84" t="s">
        <v>88</v>
      </c>
      <c r="G12" s="84" t="s">
        <v>88</v>
      </c>
      <c r="H12" s="96" t="s">
        <v>923</v>
      </c>
      <c r="I12" s="86" t="s">
        <v>1</v>
      </c>
      <c r="J12" s="87">
        <v>1</v>
      </c>
      <c r="K12" s="88" t="s">
        <v>19</v>
      </c>
      <c r="L12" s="89">
        <f aca="true" t="shared" si="1" ref="L12:L60">M12/J12</f>
        <v>86696.42857142857</v>
      </c>
      <c r="M12" s="90">
        <f t="shared" si="0"/>
        <v>86696.42857142857</v>
      </c>
      <c r="N12" s="793">
        <v>97100</v>
      </c>
      <c r="O12" s="91" t="s">
        <v>46</v>
      </c>
      <c r="P12" s="92" t="s">
        <v>591</v>
      </c>
      <c r="Q12" s="92" t="s">
        <v>922</v>
      </c>
      <c r="R12" s="93">
        <v>0</v>
      </c>
    </row>
    <row r="13" spans="1:18" s="94" customFormat="1" ht="87" customHeight="1">
      <c r="A13" s="80" t="s">
        <v>662</v>
      </c>
      <c r="B13" s="81" t="s">
        <v>53</v>
      </c>
      <c r="C13" s="82" t="s">
        <v>51</v>
      </c>
      <c r="D13" s="82" t="s">
        <v>19</v>
      </c>
      <c r="E13" s="83" t="s">
        <v>87</v>
      </c>
      <c r="F13" s="84" t="s">
        <v>88</v>
      </c>
      <c r="G13" s="84" t="s">
        <v>88</v>
      </c>
      <c r="H13" s="95" t="s">
        <v>772</v>
      </c>
      <c r="I13" s="86" t="s">
        <v>1</v>
      </c>
      <c r="J13" s="87">
        <v>1</v>
      </c>
      <c r="K13" s="88" t="s">
        <v>19</v>
      </c>
      <c r="L13" s="89">
        <f t="shared" si="1"/>
        <v>349142.8571428571</v>
      </c>
      <c r="M13" s="90">
        <f t="shared" si="0"/>
        <v>349142.8571428571</v>
      </c>
      <c r="N13" s="793">
        <v>391040</v>
      </c>
      <c r="O13" s="91" t="s">
        <v>44</v>
      </c>
      <c r="P13" s="92" t="s">
        <v>591</v>
      </c>
      <c r="Q13" s="92" t="s">
        <v>592</v>
      </c>
      <c r="R13" s="93">
        <v>0</v>
      </c>
    </row>
    <row r="14" spans="1:18" s="94" customFormat="1" ht="61.5" customHeight="1">
      <c r="A14" s="80" t="s">
        <v>1235</v>
      </c>
      <c r="B14" s="81" t="s">
        <v>53</v>
      </c>
      <c r="C14" s="82" t="s">
        <v>51</v>
      </c>
      <c r="D14" s="82" t="s">
        <v>19</v>
      </c>
      <c r="E14" s="83" t="s">
        <v>87</v>
      </c>
      <c r="F14" s="84" t="s">
        <v>88</v>
      </c>
      <c r="G14" s="84" t="s">
        <v>88</v>
      </c>
      <c r="H14" s="85" t="s">
        <v>933</v>
      </c>
      <c r="I14" s="86" t="s">
        <v>1</v>
      </c>
      <c r="J14" s="87">
        <v>1</v>
      </c>
      <c r="K14" s="88" t="s">
        <v>19</v>
      </c>
      <c r="L14" s="89">
        <v>1000000</v>
      </c>
      <c r="M14" s="90">
        <f t="shared" si="0"/>
        <v>999999.9999999999</v>
      </c>
      <c r="N14" s="793">
        <v>1120000</v>
      </c>
      <c r="O14" s="91" t="s">
        <v>59</v>
      </c>
      <c r="P14" s="92" t="s">
        <v>591</v>
      </c>
      <c r="Q14" s="92" t="s">
        <v>592</v>
      </c>
      <c r="R14" s="93">
        <v>0</v>
      </c>
    </row>
    <row r="15" spans="1:18" s="155" customFormat="1" ht="74.25" customHeight="1">
      <c r="A15" s="140" t="s">
        <v>454</v>
      </c>
      <c r="B15" s="141" t="s">
        <v>53</v>
      </c>
      <c r="C15" s="142" t="s">
        <v>51</v>
      </c>
      <c r="D15" s="142" t="s">
        <v>19</v>
      </c>
      <c r="E15" s="143" t="s">
        <v>89</v>
      </c>
      <c r="F15" s="144" t="s">
        <v>90</v>
      </c>
      <c r="G15" s="144" t="s">
        <v>91</v>
      </c>
      <c r="H15" s="145" t="s">
        <v>780</v>
      </c>
      <c r="I15" s="146" t="s">
        <v>1</v>
      </c>
      <c r="J15" s="147">
        <v>500</v>
      </c>
      <c r="K15" s="148" t="s">
        <v>19</v>
      </c>
      <c r="L15" s="149">
        <f t="shared" si="1"/>
        <v>982.142857142857</v>
      </c>
      <c r="M15" s="150">
        <f t="shared" si="0"/>
        <v>491071.4285714285</v>
      </c>
      <c r="N15" s="151">
        <v>550000</v>
      </c>
      <c r="O15" s="152" t="s">
        <v>44</v>
      </c>
      <c r="P15" s="153" t="s">
        <v>591</v>
      </c>
      <c r="Q15" s="153" t="s">
        <v>592</v>
      </c>
      <c r="R15" s="154">
        <v>0</v>
      </c>
    </row>
    <row r="16" spans="1:18" s="155" customFormat="1" ht="58.5" customHeight="1">
      <c r="A16" s="140" t="s">
        <v>455</v>
      </c>
      <c r="B16" s="141" t="s">
        <v>53</v>
      </c>
      <c r="C16" s="142" t="s">
        <v>51</v>
      </c>
      <c r="D16" s="142" t="s">
        <v>19</v>
      </c>
      <c r="E16" s="143" t="s">
        <v>89</v>
      </c>
      <c r="F16" s="144" t="s">
        <v>90</v>
      </c>
      <c r="G16" s="144" t="s">
        <v>91</v>
      </c>
      <c r="H16" s="156" t="s">
        <v>781</v>
      </c>
      <c r="I16" s="146" t="s">
        <v>1</v>
      </c>
      <c r="J16" s="147">
        <v>40</v>
      </c>
      <c r="K16" s="148" t="s">
        <v>19</v>
      </c>
      <c r="L16" s="149">
        <f t="shared" si="1"/>
        <v>6249.999999999999</v>
      </c>
      <c r="M16" s="157">
        <f aca="true" t="shared" si="2" ref="M16:M38">N16/1.12</f>
        <v>249999.99999999997</v>
      </c>
      <c r="N16" s="797">
        <v>280000</v>
      </c>
      <c r="O16" s="152" t="s">
        <v>44</v>
      </c>
      <c r="P16" s="153" t="s">
        <v>591</v>
      </c>
      <c r="Q16" s="153" t="s">
        <v>592</v>
      </c>
      <c r="R16" s="154">
        <v>0</v>
      </c>
    </row>
    <row r="17" spans="1:18" s="155" customFormat="1" ht="56.25" customHeight="1">
      <c r="A17" s="140" t="s">
        <v>456</v>
      </c>
      <c r="B17" s="141" t="s">
        <v>53</v>
      </c>
      <c r="C17" s="142" t="s">
        <v>51</v>
      </c>
      <c r="D17" s="142" t="s">
        <v>19</v>
      </c>
      <c r="E17" s="143" t="s">
        <v>92</v>
      </c>
      <c r="F17" s="144" t="s">
        <v>93</v>
      </c>
      <c r="G17" s="158" t="s">
        <v>782</v>
      </c>
      <c r="H17" s="156" t="s">
        <v>85</v>
      </c>
      <c r="I17" s="146" t="s">
        <v>1</v>
      </c>
      <c r="J17" s="147">
        <v>30</v>
      </c>
      <c r="K17" s="148" t="s">
        <v>19</v>
      </c>
      <c r="L17" s="149">
        <f t="shared" si="1"/>
        <v>4821.428571428571</v>
      </c>
      <c r="M17" s="157">
        <f t="shared" si="2"/>
        <v>144642.85714285713</v>
      </c>
      <c r="N17" s="797">
        <v>162000</v>
      </c>
      <c r="O17" s="152" t="s">
        <v>44</v>
      </c>
      <c r="P17" s="153" t="s">
        <v>591</v>
      </c>
      <c r="Q17" s="153" t="s">
        <v>592</v>
      </c>
      <c r="R17" s="154">
        <v>0</v>
      </c>
    </row>
    <row r="18" spans="1:18" s="155" customFormat="1" ht="58.5" customHeight="1">
      <c r="A18" s="140" t="s">
        <v>457</v>
      </c>
      <c r="B18" s="141" t="s">
        <v>53</v>
      </c>
      <c r="C18" s="142" t="s">
        <v>51</v>
      </c>
      <c r="D18" s="142" t="s">
        <v>19</v>
      </c>
      <c r="E18" s="143" t="s">
        <v>92</v>
      </c>
      <c r="F18" s="159" t="s">
        <v>93</v>
      </c>
      <c r="G18" s="160" t="s">
        <v>783</v>
      </c>
      <c r="H18" s="160" t="s">
        <v>72</v>
      </c>
      <c r="I18" s="161" t="s">
        <v>1</v>
      </c>
      <c r="J18" s="147">
        <v>40</v>
      </c>
      <c r="K18" s="148" t="s">
        <v>19</v>
      </c>
      <c r="L18" s="149">
        <f t="shared" si="1"/>
        <v>1875</v>
      </c>
      <c r="M18" s="157">
        <f t="shared" si="2"/>
        <v>75000</v>
      </c>
      <c r="N18" s="797">
        <v>84000</v>
      </c>
      <c r="O18" s="152" t="s">
        <v>44</v>
      </c>
      <c r="P18" s="153" t="s">
        <v>591</v>
      </c>
      <c r="Q18" s="153" t="s">
        <v>592</v>
      </c>
      <c r="R18" s="154">
        <v>0</v>
      </c>
    </row>
    <row r="19" spans="1:18" s="155" customFormat="1" ht="57.75" customHeight="1">
      <c r="A19" s="140" t="s">
        <v>663</v>
      </c>
      <c r="B19" s="141" t="s">
        <v>53</v>
      </c>
      <c r="C19" s="142" t="s">
        <v>51</v>
      </c>
      <c r="D19" s="142" t="s">
        <v>19</v>
      </c>
      <c r="E19" s="143" t="s">
        <v>92</v>
      </c>
      <c r="F19" s="144" t="s">
        <v>93</v>
      </c>
      <c r="G19" s="162" t="s">
        <v>784</v>
      </c>
      <c r="H19" s="162" t="s">
        <v>73</v>
      </c>
      <c r="I19" s="161" t="s">
        <v>1</v>
      </c>
      <c r="J19" s="147">
        <v>10</v>
      </c>
      <c r="K19" s="148" t="s">
        <v>19</v>
      </c>
      <c r="L19" s="149">
        <f t="shared" si="1"/>
        <v>2232.142857142857</v>
      </c>
      <c r="M19" s="163">
        <f t="shared" si="2"/>
        <v>22321.42857142857</v>
      </c>
      <c r="N19" s="151">
        <v>25000</v>
      </c>
      <c r="O19" s="152" t="s">
        <v>44</v>
      </c>
      <c r="P19" s="153" t="s">
        <v>591</v>
      </c>
      <c r="Q19" s="153" t="s">
        <v>592</v>
      </c>
      <c r="R19" s="154">
        <v>0</v>
      </c>
    </row>
    <row r="20" spans="1:18" s="155" customFormat="1" ht="66" customHeight="1">
      <c r="A20" s="140" t="s">
        <v>458</v>
      </c>
      <c r="B20" s="141" t="s">
        <v>53</v>
      </c>
      <c r="C20" s="142" t="s">
        <v>51</v>
      </c>
      <c r="D20" s="142" t="s">
        <v>19</v>
      </c>
      <c r="E20" s="143" t="s">
        <v>92</v>
      </c>
      <c r="F20" s="144" t="s">
        <v>93</v>
      </c>
      <c r="G20" s="162" t="s">
        <v>785</v>
      </c>
      <c r="H20" s="162" t="s">
        <v>74</v>
      </c>
      <c r="I20" s="161" t="s">
        <v>1</v>
      </c>
      <c r="J20" s="147">
        <v>3</v>
      </c>
      <c r="K20" s="148" t="s">
        <v>19</v>
      </c>
      <c r="L20" s="149">
        <f t="shared" si="1"/>
        <v>11160.714285714284</v>
      </c>
      <c r="M20" s="150">
        <f t="shared" si="2"/>
        <v>33482.142857142855</v>
      </c>
      <c r="N20" s="151">
        <v>37500</v>
      </c>
      <c r="O20" s="152" t="s">
        <v>44</v>
      </c>
      <c r="P20" s="153" t="s">
        <v>591</v>
      </c>
      <c r="Q20" s="153" t="s">
        <v>592</v>
      </c>
      <c r="R20" s="154">
        <v>0</v>
      </c>
    </row>
    <row r="21" spans="1:18" s="155" customFormat="1" ht="70.5" customHeight="1">
      <c r="A21" s="140" t="s">
        <v>459</v>
      </c>
      <c r="B21" s="141" t="s">
        <v>53</v>
      </c>
      <c r="C21" s="142" t="s">
        <v>51</v>
      </c>
      <c r="D21" s="142" t="s">
        <v>19</v>
      </c>
      <c r="E21" s="143" t="s">
        <v>92</v>
      </c>
      <c r="F21" s="144" t="s">
        <v>93</v>
      </c>
      <c r="G21" s="162" t="s">
        <v>34</v>
      </c>
      <c r="H21" s="162" t="s">
        <v>75</v>
      </c>
      <c r="I21" s="161" t="s">
        <v>1</v>
      </c>
      <c r="J21" s="147">
        <v>5</v>
      </c>
      <c r="K21" s="148" t="s">
        <v>19</v>
      </c>
      <c r="L21" s="149">
        <f t="shared" si="1"/>
        <v>4107.142857142857</v>
      </c>
      <c r="M21" s="150">
        <f t="shared" si="2"/>
        <v>20535.714285714283</v>
      </c>
      <c r="N21" s="151">
        <v>23000</v>
      </c>
      <c r="O21" s="152" t="s">
        <v>44</v>
      </c>
      <c r="P21" s="153" t="s">
        <v>591</v>
      </c>
      <c r="Q21" s="153" t="s">
        <v>592</v>
      </c>
      <c r="R21" s="154">
        <v>0</v>
      </c>
    </row>
    <row r="22" spans="1:18" s="155" customFormat="1" ht="69" customHeight="1">
      <c r="A22" s="140" t="s">
        <v>460</v>
      </c>
      <c r="B22" s="141" t="s">
        <v>53</v>
      </c>
      <c r="C22" s="142" t="s">
        <v>51</v>
      </c>
      <c r="D22" s="142" t="s">
        <v>19</v>
      </c>
      <c r="E22" s="143" t="s">
        <v>92</v>
      </c>
      <c r="F22" s="164" t="s">
        <v>93</v>
      </c>
      <c r="G22" s="162" t="s">
        <v>786</v>
      </c>
      <c r="H22" s="162" t="s">
        <v>76</v>
      </c>
      <c r="I22" s="161" t="s">
        <v>1</v>
      </c>
      <c r="J22" s="147">
        <v>5</v>
      </c>
      <c r="K22" s="148" t="s">
        <v>19</v>
      </c>
      <c r="L22" s="149">
        <f t="shared" si="1"/>
        <v>2232.142857142857</v>
      </c>
      <c r="M22" s="150">
        <f t="shared" si="2"/>
        <v>11160.714285714284</v>
      </c>
      <c r="N22" s="798">
        <v>12500</v>
      </c>
      <c r="O22" s="152" t="s">
        <v>44</v>
      </c>
      <c r="P22" s="153" t="s">
        <v>591</v>
      </c>
      <c r="Q22" s="153" t="s">
        <v>592</v>
      </c>
      <c r="R22" s="154">
        <v>0</v>
      </c>
    </row>
    <row r="23" spans="1:18" s="155" customFormat="1" ht="55.5" customHeight="1">
      <c r="A23" s="140" t="s">
        <v>461</v>
      </c>
      <c r="B23" s="141" t="s">
        <v>53</v>
      </c>
      <c r="C23" s="142" t="s">
        <v>51</v>
      </c>
      <c r="D23" s="142" t="s">
        <v>19</v>
      </c>
      <c r="E23" s="165" t="s">
        <v>264</v>
      </c>
      <c r="F23" s="144" t="s">
        <v>93</v>
      </c>
      <c r="G23" s="162" t="s">
        <v>786</v>
      </c>
      <c r="H23" s="162" t="s">
        <v>787</v>
      </c>
      <c r="I23" s="161" t="s">
        <v>1</v>
      </c>
      <c r="J23" s="147">
        <v>5</v>
      </c>
      <c r="K23" s="148" t="s">
        <v>19</v>
      </c>
      <c r="L23" s="149">
        <f t="shared" si="1"/>
        <v>4910.714285714285</v>
      </c>
      <c r="M23" s="150">
        <f t="shared" si="2"/>
        <v>24553.571428571428</v>
      </c>
      <c r="N23" s="798">
        <v>27500</v>
      </c>
      <c r="O23" s="152" t="s">
        <v>44</v>
      </c>
      <c r="P23" s="153" t="s">
        <v>591</v>
      </c>
      <c r="Q23" s="153" t="s">
        <v>592</v>
      </c>
      <c r="R23" s="154">
        <v>0</v>
      </c>
    </row>
    <row r="24" spans="1:18" s="155" customFormat="1" ht="69" customHeight="1">
      <c r="A24" s="140" t="s">
        <v>462</v>
      </c>
      <c r="B24" s="141" t="s">
        <v>53</v>
      </c>
      <c r="C24" s="142" t="s">
        <v>51</v>
      </c>
      <c r="D24" s="142" t="s">
        <v>19</v>
      </c>
      <c r="E24" s="143" t="s">
        <v>316</v>
      </c>
      <c r="F24" s="144" t="s">
        <v>95</v>
      </c>
      <c r="G24" s="162" t="s">
        <v>788</v>
      </c>
      <c r="H24" s="162" t="s">
        <v>789</v>
      </c>
      <c r="I24" s="161" t="s">
        <v>1</v>
      </c>
      <c r="J24" s="147">
        <v>5</v>
      </c>
      <c r="K24" s="148" t="s">
        <v>19</v>
      </c>
      <c r="L24" s="149">
        <f t="shared" si="1"/>
        <v>2232.142857142857</v>
      </c>
      <c r="M24" s="150">
        <f t="shared" si="2"/>
        <v>11160.714285714284</v>
      </c>
      <c r="N24" s="151">
        <v>12500</v>
      </c>
      <c r="O24" s="152" t="s">
        <v>44</v>
      </c>
      <c r="P24" s="153" t="s">
        <v>591</v>
      </c>
      <c r="Q24" s="153" t="s">
        <v>592</v>
      </c>
      <c r="R24" s="154">
        <v>0</v>
      </c>
    </row>
    <row r="25" spans="1:18" s="155" customFormat="1" ht="87" customHeight="1">
      <c r="A25" s="140" t="s">
        <v>463</v>
      </c>
      <c r="B25" s="141" t="s">
        <v>53</v>
      </c>
      <c r="C25" s="142" t="s">
        <v>51</v>
      </c>
      <c r="D25" s="142" t="s">
        <v>19</v>
      </c>
      <c r="E25" s="143" t="s">
        <v>94</v>
      </c>
      <c r="F25" s="144" t="s">
        <v>95</v>
      </c>
      <c r="G25" s="162" t="s">
        <v>790</v>
      </c>
      <c r="H25" s="162" t="s">
        <v>791</v>
      </c>
      <c r="I25" s="161" t="s">
        <v>1</v>
      </c>
      <c r="J25" s="147">
        <v>5</v>
      </c>
      <c r="K25" s="148" t="s">
        <v>19</v>
      </c>
      <c r="L25" s="149">
        <f t="shared" si="1"/>
        <v>2232.142857142857</v>
      </c>
      <c r="M25" s="150">
        <f>N25/1.12</f>
        <v>11160.714285714284</v>
      </c>
      <c r="N25" s="151">
        <v>12500</v>
      </c>
      <c r="O25" s="152" t="s">
        <v>44</v>
      </c>
      <c r="P25" s="153" t="s">
        <v>591</v>
      </c>
      <c r="Q25" s="153" t="s">
        <v>592</v>
      </c>
      <c r="R25" s="154">
        <v>0</v>
      </c>
    </row>
    <row r="26" spans="1:18" s="155" customFormat="1" ht="79.5" customHeight="1">
      <c r="A26" s="140" t="s">
        <v>464</v>
      </c>
      <c r="B26" s="141" t="s">
        <v>53</v>
      </c>
      <c r="C26" s="142" t="s">
        <v>51</v>
      </c>
      <c r="D26" s="142" t="s">
        <v>19</v>
      </c>
      <c r="E26" s="143" t="s">
        <v>92</v>
      </c>
      <c r="F26" s="144" t="s">
        <v>93</v>
      </c>
      <c r="G26" s="162" t="s">
        <v>790</v>
      </c>
      <c r="H26" s="162" t="s">
        <v>77</v>
      </c>
      <c r="I26" s="161" t="s">
        <v>1</v>
      </c>
      <c r="J26" s="147">
        <v>5</v>
      </c>
      <c r="K26" s="148" t="s">
        <v>19</v>
      </c>
      <c r="L26" s="149">
        <f t="shared" si="1"/>
        <v>2232.142857142857</v>
      </c>
      <c r="M26" s="150">
        <f t="shared" si="2"/>
        <v>11160.714285714284</v>
      </c>
      <c r="N26" s="151">
        <v>12500</v>
      </c>
      <c r="O26" s="152" t="s">
        <v>44</v>
      </c>
      <c r="P26" s="153" t="s">
        <v>591</v>
      </c>
      <c r="Q26" s="153" t="s">
        <v>592</v>
      </c>
      <c r="R26" s="154">
        <v>0</v>
      </c>
    </row>
    <row r="27" spans="1:18" s="155" customFormat="1" ht="86.25" customHeight="1">
      <c r="A27" s="140" t="s">
        <v>465</v>
      </c>
      <c r="B27" s="141" t="s">
        <v>53</v>
      </c>
      <c r="C27" s="142" t="s">
        <v>51</v>
      </c>
      <c r="D27" s="142" t="s">
        <v>19</v>
      </c>
      <c r="E27" s="143" t="s">
        <v>92</v>
      </c>
      <c r="F27" s="144" t="s">
        <v>93</v>
      </c>
      <c r="G27" s="162" t="s">
        <v>790</v>
      </c>
      <c r="H27" s="162" t="s">
        <v>78</v>
      </c>
      <c r="I27" s="161" t="s">
        <v>1</v>
      </c>
      <c r="J27" s="147">
        <v>5</v>
      </c>
      <c r="K27" s="148" t="s">
        <v>19</v>
      </c>
      <c r="L27" s="149">
        <f t="shared" si="1"/>
        <v>2232.142857142857</v>
      </c>
      <c r="M27" s="150">
        <f>N27/1.12</f>
        <v>11160.714285714284</v>
      </c>
      <c r="N27" s="151">
        <v>12500</v>
      </c>
      <c r="O27" s="152" t="s">
        <v>44</v>
      </c>
      <c r="P27" s="153" t="s">
        <v>591</v>
      </c>
      <c r="Q27" s="153" t="s">
        <v>592</v>
      </c>
      <c r="R27" s="154">
        <v>0</v>
      </c>
    </row>
    <row r="28" spans="1:18" s="155" customFormat="1" ht="74.25" customHeight="1">
      <c r="A28" s="140" t="s">
        <v>466</v>
      </c>
      <c r="B28" s="141" t="s">
        <v>53</v>
      </c>
      <c r="C28" s="142" t="s">
        <v>51</v>
      </c>
      <c r="D28" s="142" t="s">
        <v>19</v>
      </c>
      <c r="E28" s="143" t="s">
        <v>92</v>
      </c>
      <c r="F28" s="144" t="s">
        <v>93</v>
      </c>
      <c r="G28" s="162" t="s">
        <v>790</v>
      </c>
      <c r="H28" s="162" t="s">
        <v>79</v>
      </c>
      <c r="I28" s="161" t="s">
        <v>1</v>
      </c>
      <c r="J28" s="147">
        <v>5</v>
      </c>
      <c r="K28" s="148" t="s">
        <v>19</v>
      </c>
      <c r="L28" s="149">
        <f t="shared" si="1"/>
        <v>2232.142857142857</v>
      </c>
      <c r="M28" s="150">
        <f t="shared" si="2"/>
        <v>11160.714285714284</v>
      </c>
      <c r="N28" s="151">
        <v>12500</v>
      </c>
      <c r="O28" s="152" t="s">
        <v>44</v>
      </c>
      <c r="P28" s="153" t="s">
        <v>591</v>
      </c>
      <c r="Q28" s="153" t="s">
        <v>592</v>
      </c>
      <c r="R28" s="154">
        <v>0</v>
      </c>
    </row>
    <row r="29" spans="1:18" s="155" customFormat="1" ht="72" customHeight="1">
      <c r="A29" s="140" t="s">
        <v>467</v>
      </c>
      <c r="B29" s="141" t="s">
        <v>53</v>
      </c>
      <c r="C29" s="142" t="s">
        <v>51</v>
      </c>
      <c r="D29" s="142" t="s">
        <v>19</v>
      </c>
      <c r="E29" s="143" t="s">
        <v>92</v>
      </c>
      <c r="F29" s="144" t="s">
        <v>93</v>
      </c>
      <c r="G29" s="162" t="s">
        <v>790</v>
      </c>
      <c r="H29" s="162" t="s">
        <v>80</v>
      </c>
      <c r="I29" s="161" t="s">
        <v>1</v>
      </c>
      <c r="J29" s="147">
        <v>5</v>
      </c>
      <c r="K29" s="148" t="s">
        <v>19</v>
      </c>
      <c r="L29" s="149">
        <f t="shared" si="1"/>
        <v>2232.142857142857</v>
      </c>
      <c r="M29" s="150">
        <f>N29/1.12</f>
        <v>11160.714285714284</v>
      </c>
      <c r="N29" s="151">
        <v>12500</v>
      </c>
      <c r="O29" s="152" t="s">
        <v>44</v>
      </c>
      <c r="P29" s="153" t="s">
        <v>591</v>
      </c>
      <c r="Q29" s="153" t="s">
        <v>592</v>
      </c>
      <c r="R29" s="154">
        <v>0</v>
      </c>
    </row>
    <row r="30" spans="1:18" s="155" customFormat="1" ht="73.5" customHeight="1">
      <c r="A30" s="140" t="s">
        <v>468</v>
      </c>
      <c r="B30" s="141" t="s">
        <v>53</v>
      </c>
      <c r="C30" s="142" t="s">
        <v>51</v>
      </c>
      <c r="D30" s="142" t="s">
        <v>19</v>
      </c>
      <c r="E30" s="143" t="s">
        <v>92</v>
      </c>
      <c r="F30" s="144" t="s">
        <v>93</v>
      </c>
      <c r="G30" s="162" t="s">
        <v>790</v>
      </c>
      <c r="H30" s="162" t="s">
        <v>81</v>
      </c>
      <c r="I30" s="161" t="s">
        <v>1</v>
      </c>
      <c r="J30" s="147">
        <v>5</v>
      </c>
      <c r="K30" s="148" t="s">
        <v>19</v>
      </c>
      <c r="L30" s="149">
        <f t="shared" si="1"/>
        <v>2232.142857142857</v>
      </c>
      <c r="M30" s="150">
        <f>N30/1.12</f>
        <v>11160.714285714284</v>
      </c>
      <c r="N30" s="151">
        <v>12500</v>
      </c>
      <c r="O30" s="152" t="s">
        <v>44</v>
      </c>
      <c r="P30" s="153" t="s">
        <v>591</v>
      </c>
      <c r="Q30" s="153" t="s">
        <v>592</v>
      </c>
      <c r="R30" s="154">
        <v>0</v>
      </c>
    </row>
    <row r="31" spans="1:18" s="155" customFormat="1" ht="79.5" customHeight="1">
      <c r="A31" s="140" t="s">
        <v>469</v>
      </c>
      <c r="B31" s="141" t="s">
        <v>53</v>
      </c>
      <c r="C31" s="142" t="s">
        <v>51</v>
      </c>
      <c r="D31" s="142" t="s">
        <v>19</v>
      </c>
      <c r="E31" s="143" t="s">
        <v>92</v>
      </c>
      <c r="F31" s="144" t="s">
        <v>93</v>
      </c>
      <c r="G31" s="162" t="s">
        <v>790</v>
      </c>
      <c r="H31" s="162" t="s">
        <v>82</v>
      </c>
      <c r="I31" s="161" t="s">
        <v>1</v>
      </c>
      <c r="J31" s="147">
        <v>5</v>
      </c>
      <c r="K31" s="148" t="s">
        <v>19</v>
      </c>
      <c r="L31" s="149">
        <f t="shared" si="1"/>
        <v>2232.142857142857</v>
      </c>
      <c r="M31" s="150">
        <f t="shared" si="2"/>
        <v>11160.714285714284</v>
      </c>
      <c r="N31" s="151">
        <v>12500</v>
      </c>
      <c r="O31" s="152" t="s">
        <v>44</v>
      </c>
      <c r="P31" s="153" t="s">
        <v>591</v>
      </c>
      <c r="Q31" s="153" t="s">
        <v>592</v>
      </c>
      <c r="R31" s="154">
        <v>0</v>
      </c>
    </row>
    <row r="32" spans="1:18" s="155" customFormat="1" ht="86.25" customHeight="1">
      <c r="A32" s="140" t="s">
        <v>470</v>
      </c>
      <c r="B32" s="141" t="s">
        <v>53</v>
      </c>
      <c r="C32" s="142" t="s">
        <v>51</v>
      </c>
      <c r="D32" s="142" t="s">
        <v>19</v>
      </c>
      <c r="E32" s="143" t="s">
        <v>92</v>
      </c>
      <c r="F32" s="144" t="s">
        <v>93</v>
      </c>
      <c r="G32" s="162" t="s">
        <v>792</v>
      </c>
      <c r="H32" s="162" t="s">
        <v>83</v>
      </c>
      <c r="I32" s="161" t="s">
        <v>1</v>
      </c>
      <c r="J32" s="147">
        <v>5</v>
      </c>
      <c r="K32" s="148" t="s">
        <v>19</v>
      </c>
      <c r="L32" s="149">
        <f t="shared" si="1"/>
        <v>2232.142857142857</v>
      </c>
      <c r="M32" s="150">
        <f t="shared" si="2"/>
        <v>11160.714285714284</v>
      </c>
      <c r="N32" s="151">
        <v>12500</v>
      </c>
      <c r="O32" s="152" t="s">
        <v>44</v>
      </c>
      <c r="P32" s="153" t="s">
        <v>591</v>
      </c>
      <c r="Q32" s="153" t="s">
        <v>592</v>
      </c>
      <c r="R32" s="154">
        <v>0</v>
      </c>
    </row>
    <row r="33" spans="1:18" s="155" customFormat="1" ht="72" customHeight="1">
      <c r="A33" s="140" t="s">
        <v>471</v>
      </c>
      <c r="B33" s="141" t="s">
        <v>53</v>
      </c>
      <c r="C33" s="142" t="s">
        <v>51</v>
      </c>
      <c r="D33" s="142" t="s">
        <v>19</v>
      </c>
      <c r="E33" s="143" t="s">
        <v>92</v>
      </c>
      <c r="F33" s="144" t="s">
        <v>93</v>
      </c>
      <c r="G33" s="162" t="s">
        <v>793</v>
      </c>
      <c r="H33" s="162" t="s">
        <v>576</v>
      </c>
      <c r="I33" s="161" t="s">
        <v>1</v>
      </c>
      <c r="J33" s="166">
        <v>5</v>
      </c>
      <c r="K33" s="148" t="s">
        <v>19</v>
      </c>
      <c r="L33" s="149">
        <f t="shared" si="1"/>
        <v>2232.142857142857</v>
      </c>
      <c r="M33" s="150">
        <f t="shared" si="2"/>
        <v>11160.714285714284</v>
      </c>
      <c r="N33" s="799">
        <v>12500</v>
      </c>
      <c r="O33" s="152" t="s">
        <v>44</v>
      </c>
      <c r="P33" s="153" t="s">
        <v>591</v>
      </c>
      <c r="Q33" s="153" t="s">
        <v>592</v>
      </c>
      <c r="R33" s="154">
        <v>0</v>
      </c>
    </row>
    <row r="34" spans="1:18" s="155" customFormat="1" ht="65.25" customHeight="1">
      <c r="A34" s="140" t="s">
        <v>472</v>
      </c>
      <c r="B34" s="141" t="s">
        <v>53</v>
      </c>
      <c r="C34" s="142" t="s">
        <v>51</v>
      </c>
      <c r="D34" s="142" t="s">
        <v>19</v>
      </c>
      <c r="E34" s="143" t="s">
        <v>92</v>
      </c>
      <c r="F34" s="144" t="s">
        <v>93</v>
      </c>
      <c r="G34" s="156" t="s">
        <v>794</v>
      </c>
      <c r="H34" s="156" t="s">
        <v>795</v>
      </c>
      <c r="I34" s="161" t="s">
        <v>1</v>
      </c>
      <c r="J34" s="152">
        <v>20</v>
      </c>
      <c r="K34" s="167" t="s">
        <v>19</v>
      </c>
      <c r="L34" s="149">
        <f t="shared" si="1"/>
        <v>446.4285714285714</v>
      </c>
      <c r="M34" s="150">
        <f t="shared" si="2"/>
        <v>8928.571428571428</v>
      </c>
      <c r="N34" s="800">
        <v>10000</v>
      </c>
      <c r="O34" s="152" t="s">
        <v>44</v>
      </c>
      <c r="P34" s="153" t="s">
        <v>591</v>
      </c>
      <c r="Q34" s="153" t="s">
        <v>592</v>
      </c>
      <c r="R34" s="154">
        <v>0</v>
      </c>
    </row>
    <row r="35" spans="1:18" s="155" customFormat="1" ht="72" customHeight="1">
      <c r="A35" s="140" t="s">
        <v>664</v>
      </c>
      <c r="B35" s="141" t="s">
        <v>53</v>
      </c>
      <c r="C35" s="142" t="s">
        <v>51</v>
      </c>
      <c r="D35" s="142" t="s">
        <v>19</v>
      </c>
      <c r="E35" s="143" t="s">
        <v>92</v>
      </c>
      <c r="F35" s="144" t="s">
        <v>93</v>
      </c>
      <c r="G35" s="156" t="s">
        <v>796</v>
      </c>
      <c r="H35" s="156" t="s">
        <v>797</v>
      </c>
      <c r="I35" s="161" t="s">
        <v>1</v>
      </c>
      <c r="J35" s="152">
        <v>30</v>
      </c>
      <c r="K35" s="167" t="s">
        <v>19</v>
      </c>
      <c r="L35" s="149">
        <f t="shared" si="1"/>
        <v>2589.285714285714</v>
      </c>
      <c r="M35" s="150">
        <f t="shared" si="2"/>
        <v>77678.57142857142</v>
      </c>
      <c r="N35" s="800">
        <v>87000</v>
      </c>
      <c r="O35" s="152" t="s">
        <v>44</v>
      </c>
      <c r="P35" s="153" t="s">
        <v>591</v>
      </c>
      <c r="Q35" s="153" t="s">
        <v>592</v>
      </c>
      <c r="R35" s="154">
        <v>0</v>
      </c>
    </row>
    <row r="36" spans="1:18" s="155" customFormat="1" ht="72" customHeight="1">
      <c r="A36" s="140" t="s">
        <v>665</v>
      </c>
      <c r="B36" s="141" t="s">
        <v>53</v>
      </c>
      <c r="C36" s="142" t="s">
        <v>51</v>
      </c>
      <c r="D36" s="142" t="s">
        <v>19</v>
      </c>
      <c r="E36" s="143" t="s">
        <v>92</v>
      </c>
      <c r="F36" s="144" t="s">
        <v>93</v>
      </c>
      <c r="G36" s="156" t="s">
        <v>798</v>
      </c>
      <c r="H36" s="156" t="s">
        <v>84</v>
      </c>
      <c r="I36" s="161" t="s">
        <v>1</v>
      </c>
      <c r="J36" s="152">
        <v>20</v>
      </c>
      <c r="K36" s="167" t="s">
        <v>19</v>
      </c>
      <c r="L36" s="149">
        <f t="shared" si="1"/>
        <v>892.8571428571428</v>
      </c>
      <c r="M36" s="150">
        <f t="shared" si="2"/>
        <v>17857.142857142855</v>
      </c>
      <c r="N36" s="800">
        <v>20000</v>
      </c>
      <c r="O36" s="152" t="s">
        <v>44</v>
      </c>
      <c r="P36" s="153" t="s">
        <v>591</v>
      </c>
      <c r="Q36" s="153" t="s">
        <v>592</v>
      </c>
      <c r="R36" s="154">
        <v>0</v>
      </c>
    </row>
    <row r="37" spans="1:18" s="155" customFormat="1" ht="55.5" customHeight="1">
      <c r="A37" s="140" t="s">
        <v>666</v>
      </c>
      <c r="B37" s="141" t="s">
        <v>53</v>
      </c>
      <c r="C37" s="142" t="s">
        <v>51</v>
      </c>
      <c r="D37" s="142" t="s">
        <v>19</v>
      </c>
      <c r="E37" s="143" t="s">
        <v>92</v>
      </c>
      <c r="F37" s="144" t="s">
        <v>93</v>
      </c>
      <c r="G37" s="156" t="s">
        <v>799</v>
      </c>
      <c r="H37" s="156" t="s">
        <v>800</v>
      </c>
      <c r="I37" s="161" t="s">
        <v>1</v>
      </c>
      <c r="J37" s="152">
        <v>5</v>
      </c>
      <c r="K37" s="167" t="s">
        <v>19</v>
      </c>
      <c r="L37" s="149">
        <f t="shared" si="1"/>
        <v>616.0714285714286</v>
      </c>
      <c r="M37" s="150">
        <f t="shared" si="2"/>
        <v>3080.3571428571427</v>
      </c>
      <c r="N37" s="800">
        <v>3450</v>
      </c>
      <c r="O37" s="152" t="s">
        <v>44</v>
      </c>
      <c r="P37" s="153" t="s">
        <v>591</v>
      </c>
      <c r="Q37" s="153" t="s">
        <v>592</v>
      </c>
      <c r="R37" s="154">
        <v>0</v>
      </c>
    </row>
    <row r="38" spans="1:18" s="155" customFormat="1" ht="72" customHeight="1">
      <c r="A38" s="140" t="s">
        <v>667</v>
      </c>
      <c r="B38" s="141" t="s">
        <v>53</v>
      </c>
      <c r="C38" s="142" t="s">
        <v>51</v>
      </c>
      <c r="D38" s="142" t="s">
        <v>19</v>
      </c>
      <c r="E38" s="143" t="s">
        <v>92</v>
      </c>
      <c r="F38" s="144" t="s">
        <v>93</v>
      </c>
      <c r="G38" s="156" t="s">
        <v>790</v>
      </c>
      <c r="H38" s="156" t="s">
        <v>931</v>
      </c>
      <c r="I38" s="161" t="s">
        <v>1</v>
      </c>
      <c r="J38" s="169">
        <v>1</v>
      </c>
      <c r="K38" s="167" t="s">
        <v>19</v>
      </c>
      <c r="L38" s="149">
        <f t="shared" si="1"/>
        <v>1252723.214285714</v>
      </c>
      <c r="M38" s="150">
        <f t="shared" si="2"/>
        <v>1252723.214285714</v>
      </c>
      <c r="N38" s="801">
        <v>1403050</v>
      </c>
      <c r="O38" s="152" t="s">
        <v>45</v>
      </c>
      <c r="P38" s="153" t="s">
        <v>591</v>
      </c>
      <c r="Q38" s="153" t="s">
        <v>592</v>
      </c>
      <c r="R38" s="154">
        <v>0</v>
      </c>
    </row>
    <row r="39" spans="1:18" s="297" customFormat="1" ht="74.25" customHeight="1">
      <c r="A39" s="288" t="s">
        <v>668</v>
      </c>
      <c r="B39" s="289" t="s">
        <v>53</v>
      </c>
      <c r="C39" s="290" t="s">
        <v>51</v>
      </c>
      <c r="D39" s="290" t="s">
        <v>19</v>
      </c>
      <c r="E39" s="433" t="s">
        <v>311</v>
      </c>
      <c r="F39" s="434" t="s">
        <v>312</v>
      </c>
      <c r="G39" s="291" t="s">
        <v>776</v>
      </c>
      <c r="H39" s="291" t="s">
        <v>597</v>
      </c>
      <c r="I39" s="435" t="s">
        <v>1</v>
      </c>
      <c r="J39" s="436">
        <v>1</v>
      </c>
      <c r="K39" s="294" t="s">
        <v>19</v>
      </c>
      <c r="L39" s="437">
        <f t="shared" si="1"/>
        <v>30818.749999999996</v>
      </c>
      <c r="M39" s="438">
        <f aca="true" t="shared" si="3" ref="M39:M60">N39/1.12</f>
        <v>30818.749999999996</v>
      </c>
      <c r="N39" s="820">
        <v>34517</v>
      </c>
      <c r="O39" s="293" t="s">
        <v>61</v>
      </c>
      <c r="P39" s="295" t="s">
        <v>591</v>
      </c>
      <c r="Q39" s="295" t="s">
        <v>70</v>
      </c>
      <c r="R39" s="296">
        <v>0</v>
      </c>
    </row>
    <row r="40" spans="1:18" s="297" customFormat="1" ht="74.25" customHeight="1">
      <c r="A40" s="288" t="s">
        <v>669</v>
      </c>
      <c r="B40" s="289" t="s">
        <v>53</v>
      </c>
      <c r="C40" s="290" t="s">
        <v>51</v>
      </c>
      <c r="D40" s="290" t="s">
        <v>19</v>
      </c>
      <c r="E40" s="433" t="s">
        <v>311</v>
      </c>
      <c r="F40" s="434" t="s">
        <v>312</v>
      </c>
      <c r="G40" s="291" t="s">
        <v>596</v>
      </c>
      <c r="H40" s="291" t="s">
        <v>595</v>
      </c>
      <c r="I40" s="435" t="s">
        <v>1</v>
      </c>
      <c r="J40" s="436">
        <v>1</v>
      </c>
      <c r="K40" s="294" t="s">
        <v>19</v>
      </c>
      <c r="L40" s="437">
        <f t="shared" si="1"/>
        <v>14252.67857142857</v>
      </c>
      <c r="M40" s="438">
        <f t="shared" si="3"/>
        <v>14252.67857142857</v>
      </c>
      <c r="N40" s="820">
        <v>15963</v>
      </c>
      <c r="O40" s="293" t="s">
        <v>61</v>
      </c>
      <c r="P40" s="295" t="s">
        <v>591</v>
      </c>
      <c r="Q40" s="295" t="s">
        <v>70</v>
      </c>
      <c r="R40" s="296">
        <v>0</v>
      </c>
    </row>
    <row r="41" spans="1:18" s="297" customFormat="1" ht="60" customHeight="1">
      <c r="A41" s="288" t="s">
        <v>802</v>
      </c>
      <c r="B41" s="289" t="s">
        <v>53</v>
      </c>
      <c r="C41" s="290" t="s">
        <v>51</v>
      </c>
      <c r="D41" s="290" t="s">
        <v>19</v>
      </c>
      <c r="E41" s="439" t="s">
        <v>313</v>
      </c>
      <c r="F41" s="434" t="s">
        <v>312</v>
      </c>
      <c r="G41" s="291" t="s">
        <v>596</v>
      </c>
      <c r="H41" s="291" t="s">
        <v>598</v>
      </c>
      <c r="I41" s="435" t="s">
        <v>1</v>
      </c>
      <c r="J41" s="436">
        <v>1</v>
      </c>
      <c r="K41" s="294" t="s">
        <v>19</v>
      </c>
      <c r="L41" s="444">
        <f t="shared" si="1"/>
        <v>541786.607142857</v>
      </c>
      <c r="M41" s="438">
        <f t="shared" si="3"/>
        <v>541786.607142857</v>
      </c>
      <c r="N41" s="820">
        <v>606801</v>
      </c>
      <c r="O41" s="293" t="s">
        <v>393</v>
      </c>
      <c r="P41" s="295" t="s">
        <v>591</v>
      </c>
      <c r="Q41" s="441" t="s">
        <v>590</v>
      </c>
      <c r="R41" s="296">
        <v>0</v>
      </c>
    </row>
    <row r="42" spans="1:18" s="297" customFormat="1" ht="60" customHeight="1">
      <c r="A42" s="288" t="s">
        <v>1260</v>
      </c>
      <c r="B42" s="289" t="s">
        <v>53</v>
      </c>
      <c r="C42" s="290" t="s">
        <v>51</v>
      </c>
      <c r="D42" s="290" t="s">
        <v>19</v>
      </c>
      <c r="E42" s="439" t="s">
        <v>313</v>
      </c>
      <c r="F42" s="434" t="s">
        <v>312</v>
      </c>
      <c r="G42" s="291" t="s">
        <v>1263</v>
      </c>
      <c r="H42" s="291" t="s">
        <v>1264</v>
      </c>
      <c r="I42" s="435" t="s">
        <v>1</v>
      </c>
      <c r="J42" s="436">
        <v>1</v>
      </c>
      <c r="K42" s="294" t="s">
        <v>19</v>
      </c>
      <c r="L42" s="444">
        <f t="shared" si="1"/>
        <v>14485.714285714284</v>
      </c>
      <c r="M42" s="438">
        <f t="shared" si="3"/>
        <v>14485.714285714284</v>
      </c>
      <c r="N42" s="820">
        <v>16224</v>
      </c>
      <c r="O42" s="293" t="s">
        <v>46</v>
      </c>
      <c r="P42" s="295" t="s">
        <v>591</v>
      </c>
      <c r="Q42" s="441" t="s">
        <v>590</v>
      </c>
      <c r="R42" s="296">
        <v>0</v>
      </c>
    </row>
    <row r="43" spans="1:18" s="297" customFormat="1" ht="60" customHeight="1">
      <c r="A43" s="288" t="s">
        <v>1261</v>
      </c>
      <c r="B43" s="289" t="s">
        <v>53</v>
      </c>
      <c r="C43" s="290" t="s">
        <v>51</v>
      </c>
      <c r="D43" s="290" t="s">
        <v>19</v>
      </c>
      <c r="E43" s="439" t="s">
        <v>313</v>
      </c>
      <c r="F43" s="434" t="s">
        <v>312</v>
      </c>
      <c r="G43" s="291" t="s">
        <v>1265</v>
      </c>
      <c r="H43" s="291" t="s">
        <v>1265</v>
      </c>
      <c r="I43" s="435" t="s">
        <v>1</v>
      </c>
      <c r="J43" s="436">
        <v>1</v>
      </c>
      <c r="K43" s="294" t="s">
        <v>19</v>
      </c>
      <c r="L43" s="444">
        <f t="shared" si="1"/>
        <v>44266.517857142855</v>
      </c>
      <c r="M43" s="438">
        <f t="shared" si="3"/>
        <v>44266.517857142855</v>
      </c>
      <c r="N43" s="820">
        <v>49578.5</v>
      </c>
      <c r="O43" s="293" t="s">
        <v>46</v>
      </c>
      <c r="P43" s="295" t="s">
        <v>591</v>
      </c>
      <c r="Q43" s="441" t="s">
        <v>590</v>
      </c>
      <c r="R43" s="296">
        <v>0</v>
      </c>
    </row>
    <row r="44" spans="1:18" s="297" customFormat="1" ht="60" customHeight="1">
      <c r="A44" s="288" t="s">
        <v>1262</v>
      </c>
      <c r="B44" s="289" t="s">
        <v>53</v>
      </c>
      <c r="C44" s="290" t="s">
        <v>51</v>
      </c>
      <c r="D44" s="290" t="s">
        <v>19</v>
      </c>
      <c r="E44" s="439" t="s">
        <v>313</v>
      </c>
      <c r="F44" s="434" t="s">
        <v>312</v>
      </c>
      <c r="G44" s="291" t="s">
        <v>1266</v>
      </c>
      <c r="H44" s="291" t="s">
        <v>1267</v>
      </c>
      <c r="I44" s="435" t="s">
        <v>1</v>
      </c>
      <c r="J44" s="436">
        <v>1</v>
      </c>
      <c r="K44" s="294" t="s">
        <v>19</v>
      </c>
      <c r="L44" s="444">
        <f>M44/J44</f>
        <v>24022.321428571428</v>
      </c>
      <c r="M44" s="438">
        <f>N44/1.12</f>
        <v>24022.321428571428</v>
      </c>
      <c r="N44" s="820">
        <v>26905</v>
      </c>
      <c r="O44" s="293" t="s">
        <v>45</v>
      </c>
      <c r="P44" s="295" t="s">
        <v>591</v>
      </c>
      <c r="Q44" s="441" t="s">
        <v>590</v>
      </c>
      <c r="R44" s="296">
        <v>0</v>
      </c>
    </row>
    <row r="45" spans="1:18" s="297" customFormat="1" ht="71.25" customHeight="1">
      <c r="A45" s="288" t="s">
        <v>803</v>
      </c>
      <c r="B45" s="289" t="s">
        <v>53</v>
      </c>
      <c r="C45" s="290" t="s">
        <v>51</v>
      </c>
      <c r="D45" s="290" t="s">
        <v>19</v>
      </c>
      <c r="E45" s="439" t="s">
        <v>313</v>
      </c>
      <c r="F45" s="434" t="s">
        <v>312</v>
      </c>
      <c r="G45" s="440" t="s">
        <v>773</v>
      </c>
      <c r="H45" s="292" t="s">
        <v>774</v>
      </c>
      <c r="I45" s="435" t="s">
        <v>1</v>
      </c>
      <c r="J45" s="436">
        <v>1</v>
      </c>
      <c r="K45" s="294" t="s">
        <v>19</v>
      </c>
      <c r="L45" s="437">
        <f t="shared" si="1"/>
        <v>24196.42857142857</v>
      </c>
      <c r="M45" s="438">
        <f>N45/1.12</f>
        <v>24196.42857142857</v>
      </c>
      <c r="N45" s="820">
        <v>27100</v>
      </c>
      <c r="O45" s="293" t="s">
        <v>44</v>
      </c>
      <c r="P45" s="295" t="s">
        <v>591</v>
      </c>
      <c r="Q45" s="441" t="s">
        <v>590</v>
      </c>
      <c r="R45" s="296">
        <v>0</v>
      </c>
    </row>
    <row r="46" spans="1:18" s="297" customFormat="1" ht="71.25" customHeight="1">
      <c r="A46" s="288" t="s">
        <v>804</v>
      </c>
      <c r="B46" s="289" t="s">
        <v>53</v>
      </c>
      <c r="C46" s="290" t="s">
        <v>51</v>
      </c>
      <c r="D46" s="290" t="s">
        <v>19</v>
      </c>
      <c r="E46" s="433" t="s">
        <v>311</v>
      </c>
      <c r="F46" s="434" t="s">
        <v>312</v>
      </c>
      <c r="G46" s="291" t="s">
        <v>596</v>
      </c>
      <c r="H46" s="291" t="s">
        <v>775</v>
      </c>
      <c r="I46" s="435" t="s">
        <v>1</v>
      </c>
      <c r="J46" s="436">
        <v>1</v>
      </c>
      <c r="K46" s="294" t="s">
        <v>19</v>
      </c>
      <c r="L46" s="437">
        <f t="shared" si="1"/>
        <v>13574.107142857141</v>
      </c>
      <c r="M46" s="438">
        <f>N46/1.12</f>
        <v>13574.107142857141</v>
      </c>
      <c r="N46" s="820">
        <v>15203</v>
      </c>
      <c r="O46" s="293" t="s">
        <v>44</v>
      </c>
      <c r="P46" s="295" t="s">
        <v>591</v>
      </c>
      <c r="Q46" s="295" t="s">
        <v>70</v>
      </c>
      <c r="R46" s="296">
        <v>0</v>
      </c>
    </row>
    <row r="47" spans="1:18" s="297" customFormat="1" ht="71.25" customHeight="1">
      <c r="A47" s="288" t="s">
        <v>805</v>
      </c>
      <c r="B47" s="289" t="s">
        <v>53</v>
      </c>
      <c r="C47" s="290" t="s">
        <v>51</v>
      </c>
      <c r="D47" s="290" t="s">
        <v>19</v>
      </c>
      <c r="E47" s="433" t="s">
        <v>311</v>
      </c>
      <c r="F47" s="434" t="s">
        <v>312</v>
      </c>
      <c r="G47" s="291" t="s">
        <v>596</v>
      </c>
      <c r="H47" s="291" t="s">
        <v>779</v>
      </c>
      <c r="I47" s="435" t="s">
        <v>1</v>
      </c>
      <c r="J47" s="436">
        <v>1</v>
      </c>
      <c r="K47" s="294" t="s">
        <v>19</v>
      </c>
      <c r="L47" s="437">
        <f t="shared" si="1"/>
        <v>35454.017857142855</v>
      </c>
      <c r="M47" s="438">
        <f>N47/1.12</f>
        <v>35454.017857142855</v>
      </c>
      <c r="N47" s="820">
        <v>39708.5</v>
      </c>
      <c r="O47" s="293" t="s">
        <v>58</v>
      </c>
      <c r="P47" s="295" t="s">
        <v>591</v>
      </c>
      <c r="Q47" s="295" t="s">
        <v>70</v>
      </c>
      <c r="R47" s="296">
        <v>0</v>
      </c>
    </row>
    <row r="48" spans="1:18" s="297" customFormat="1" ht="79.5" customHeight="1">
      <c r="A48" s="288" t="s">
        <v>806</v>
      </c>
      <c r="B48" s="289" t="s">
        <v>53</v>
      </c>
      <c r="C48" s="290" t="s">
        <v>51</v>
      </c>
      <c r="D48" s="290" t="s">
        <v>19</v>
      </c>
      <c r="E48" s="439" t="s">
        <v>313</v>
      </c>
      <c r="F48" s="442" t="s">
        <v>312</v>
      </c>
      <c r="G48" s="291" t="s">
        <v>659</v>
      </c>
      <c r="H48" s="292" t="s">
        <v>660</v>
      </c>
      <c r="I48" s="443" t="s">
        <v>1</v>
      </c>
      <c r="J48" s="436">
        <v>1</v>
      </c>
      <c r="K48" s="294" t="s">
        <v>19</v>
      </c>
      <c r="L48" s="437">
        <f t="shared" si="1"/>
        <v>150000</v>
      </c>
      <c r="M48" s="438">
        <f>N48/1.12</f>
        <v>150000</v>
      </c>
      <c r="N48" s="820">
        <v>168000</v>
      </c>
      <c r="O48" s="293" t="s">
        <v>61</v>
      </c>
      <c r="P48" s="295" t="s">
        <v>591</v>
      </c>
      <c r="Q48" s="441" t="s">
        <v>590</v>
      </c>
      <c r="R48" s="296">
        <v>0</v>
      </c>
    </row>
    <row r="49" spans="1:18" s="225" customFormat="1" ht="75" customHeight="1">
      <c r="A49" s="216" t="s">
        <v>807</v>
      </c>
      <c r="B49" s="217" t="s">
        <v>53</v>
      </c>
      <c r="C49" s="218" t="s">
        <v>51</v>
      </c>
      <c r="D49" s="218" t="s">
        <v>19</v>
      </c>
      <c r="E49" s="445" t="s">
        <v>313</v>
      </c>
      <c r="F49" s="219" t="s">
        <v>312</v>
      </c>
      <c r="G49" s="446" t="s">
        <v>777</v>
      </c>
      <c r="H49" s="446" t="s">
        <v>615</v>
      </c>
      <c r="I49" s="447" t="s">
        <v>1</v>
      </c>
      <c r="J49" s="448">
        <v>1</v>
      </c>
      <c r="K49" s="221" t="s">
        <v>19</v>
      </c>
      <c r="L49" s="449">
        <f t="shared" si="1"/>
        <v>1482091.0714285714</v>
      </c>
      <c r="M49" s="450">
        <f t="shared" si="3"/>
        <v>1482091.0714285714</v>
      </c>
      <c r="N49" s="222">
        <v>1659942</v>
      </c>
      <c r="O49" s="220" t="s">
        <v>45</v>
      </c>
      <c r="P49" s="223" t="s">
        <v>591</v>
      </c>
      <c r="Q49" s="451" t="s">
        <v>590</v>
      </c>
      <c r="R49" s="224">
        <v>0</v>
      </c>
    </row>
    <row r="50" spans="1:18" s="225" customFormat="1" ht="75" customHeight="1">
      <c r="A50" s="216" t="s">
        <v>949</v>
      </c>
      <c r="B50" s="217" t="s">
        <v>53</v>
      </c>
      <c r="C50" s="218" t="s">
        <v>51</v>
      </c>
      <c r="D50" s="218" t="s">
        <v>19</v>
      </c>
      <c r="E50" s="445" t="s">
        <v>313</v>
      </c>
      <c r="F50" s="219" t="s">
        <v>312</v>
      </c>
      <c r="G50" s="446" t="s">
        <v>1270</v>
      </c>
      <c r="H50" s="446" t="s">
        <v>1269</v>
      </c>
      <c r="I50" s="447" t="s">
        <v>1</v>
      </c>
      <c r="J50" s="448">
        <v>1</v>
      </c>
      <c r="K50" s="221" t="s">
        <v>19</v>
      </c>
      <c r="L50" s="449">
        <f t="shared" si="1"/>
        <v>578464.2857142857</v>
      </c>
      <c r="M50" s="450">
        <f t="shared" si="3"/>
        <v>578464.2857142857</v>
      </c>
      <c r="N50" s="222">
        <v>647880</v>
      </c>
      <c r="O50" s="220" t="s">
        <v>59</v>
      </c>
      <c r="P50" s="223" t="s">
        <v>591</v>
      </c>
      <c r="Q50" s="451" t="s">
        <v>590</v>
      </c>
      <c r="R50" s="224">
        <v>0</v>
      </c>
    </row>
    <row r="51" spans="1:18" s="225" customFormat="1" ht="75" customHeight="1">
      <c r="A51" s="216" t="s">
        <v>1268</v>
      </c>
      <c r="B51" s="217" t="s">
        <v>53</v>
      </c>
      <c r="C51" s="218" t="s">
        <v>51</v>
      </c>
      <c r="D51" s="218" t="s">
        <v>19</v>
      </c>
      <c r="E51" s="445" t="s">
        <v>313</v>
      </c>
      <c r="F51" s="219" t="s">
        <v>312</v>
      </c>
      <c r="G51" s="446" t="s">
        <v>1271</v>
      </c>
      <c r="H51" s="446" t="s">
        <v>1272</v>
      </c>
      <c r="I51" s="447" t="s">
        <v>1</v>
      </c>
      <c r="J51" s="448">
        <v>1</v>
      </c>
      <c r="K51" s="221" t="s">
        <v>19</v>
      </c>
      <c r="L51" s="449">
        <f>M51/J51</f>
        <v>618016.0714285714</v>
      </c>
      <c r="M51" s="450">
        <f>N51/1.12</f>
        <v>618016.0714285714</v>
      </c>
      <c r="N51" s="222">
        <v>692178</v>
      </c>
      <c r="O51" s="220" t="s">
        <v>59</v>
      </c>
      <c r="P51" s="223" t="s">
        <v>591</v>
      </c>
      <c r="Q51" s="451" t="s">
        <v>590</v>
      </c>
      <c r="R51" s="224">
        <v>0</v>
      </c>
    </row>
    <row r="52" spans="1:18" s="306" customFormat="1" ht="75" customHeight="1">
      <c r="A52" s="298" t="s">
        <v>808</v>
      </c>
      <c r="B52" s="299" t="s">
        <v>53</v>
      </c>
      <c r="C52" s="300" t="s">
        <v>51</v>
      </c>
      <c r="D52" s="300" t="s">
        <v>19</v>
      </c>
      <c r="E52" s="354" t="s">
        <v>671</v>
      </c>
      <c r="F52" s="355" t="s">
        <v>611</v>
      </c>
      <c r="G52" s="356" t="s">
        <v>672</v>
      </c>
      <c r="H52" s="357" t="s">
        <v>670</v>
      </c>
      <c r="I52" s="358" t="s">
        <v>1</v>
      </c>
      <c r="J52" s="359">
        <v>1</v>
      </c>
      <c r="K52" s="303" t="s">
        <v>19</v>
      </c>
      <c r="L52" s="353">
        <f t="shared" si="1"/>
        <v>2410714.2857142854</v>
      </c>
      <c r="M52" s="360">
        <f t="shared" si="3"/>
        <v>2410714.2857142854</v>
      </c>
      <c r="N52" s="813">
        <v>2700000</v>
      </c>
      <c r="O52" s="302" t="s">
        <v>45</v>
      </c>
      <c r="P52" s="304" t="s">
        <v>591</v>
      </c>
      <c r="Q52" s="361" t="s">
        <v>612</v>
      </c>
      <c r="R52" s="305">
        <v>0</v>
      </c>
    </row>
    <row r="53" spans="1:18" s="306" customFormat="1" ht="73.5" customHeight="1">
      <c r="A53" s="298" t="s">
        <v>809</v>
      </c>
      <c r="B53" s="299" t="s">
        <v>53</v>
      </c>
      <c r="C53" s="300" t="s">
        <v>51</v>
      </c>
      <c r="D53" s="300" t="s">
        <v>19</v>
      </c>
      <c r="E53" s="354" t="s">
        <v>673</v>
      </c>
      <c r="F53" s="362" t="s">
        <v>674</v>
      </c>
      <c r="G53" s="362" t="s">
        <v>941</v>
      </c>
      <c r="H53" s="363" t="s">
        <v>942</v>
      </c>
      <c r="I53" s="358" t="s">
        <v>1</v>
      </c>
      <c r="J53" s="359">
        <v>1</v>
      </c>
      <c r="K53" s="303" t="s">
        <v>19</v>
      </c>
      <c r="L53" s="353">
        <f t="shared" si="1"/>
        <v>535714.2857142857</v>
      </c>
      <c r="M53" s="360">
        <f t="shared" si="3"/>
        <v>535714.2857142857</v>
      </c>
      <c r="N53" s="813">
        <v>600000</v>
      </c>
      <c r="O53" s="302" t="s">
        <v>46</v>
      </c>
      <c r="P53" s="304" t="s">
        <v>591</v>
      </c>
      <c r="Q53" s="361" t="s">
        <v>612</v>
      </c>
      <c r="R53" s="305">
        <v>0</v>
      </c>
    </row>
    <row r="54" spans="1:18" s="306" customFormat="1" ht="72" customHeight="1">
      <c r="A54" s="298" t="s">
        <v>848</v>
      </c>
      <c r="B54" s="299" t="s">
        <v>53</v>
      </c>
      <c r="C54" s="300" t="s">
        <v>51</v>
      </c>
      <c r="D54" s="300" t="s">
        <v>19</v>
      </c>
      <c r="E54" s="367" t="s">
        <v>673</v>
      </c>
      <c r="F54" s="362" t="s">
        <v>674</v>
      </c>
      <c r="G54" s="372" t="s">
        <v>614</v>
      </c>
      <c r="H54" s="373" t="s">
        <v>613</v>
      </c>
      <c r="I54" s="358" t="s">
        <v>1</v>
      </c>
      <c r="J54" s="359">
        <v>1</v>
      </c>
      <c r="K54" s="303" t="s">
        <v>19</v>
      </c>
      <c r="L54" s="353">
        <f t="shared" si="1"/>
        <v>1791607.1428571427</v>
      </c>
      <c r="M54" s="360">
        <f t="shared" si="3"/>
        <v>1791607.1428571427</v>
      </c>
      <c r="N54" s="813">
        <v>2006600</v>
      </c>
      <c r="O54" s="302" t="s">
        <v>45</v>
      </c>
      <c r="P54" s="304" t="s">
        <v>591</v>
      </c>
      <c r="Q54" s="361" t="s">
        <v>612</v>
      </c>
      <c r="R54" s="305">
        <v>0</v>
      </c>
    </row>
    <row r="55" spans="1:18" s="378" customFormat="1" ht="72" customHeight="1">
      <c r="A55" s="364" t="s">
        <v>1229</v>
      </c>
      <c r="B55" s="365" t="s">
        <v>53</v>
      </c>
      <c r="C55" s="366" t="s">
        <v>51</v>
      </c>
      <c r="D55" s="366" t="s">
        <v>19</v>
      </c>
      <c r="E55" s="374" t="s">
        <v>673</v>
      </c>
      <c r="F55" s="355" t="s">
        <v>674</v>
      </c>
      <c r="G55" s="372" t="s">
        <v>1230</v>
      </c>
      <c r="H55" s="373" t="s">
        <v>1231</v>
      </c>
      <c r="I55" s="375" t="s">
        <v>1</v>
      </c>
      <c r="J55" s="370">
        <v>1</v>
      </c>
      <c r="K55" s="371" t="s">
        <v>19</v>
      </c>
      <c r="L55" s="353">
        <f>M55/J55</f>
        <v>249999.99999999997</v>
      </c>
      <c r="M55" s="360">
        <f>N55/1.12</f>
        <v>249999.99999999997</v>
      </c>
      <c r="N55" s="813">
        <v>280000</v>
      </c>
      <c r="O55" s="350" t="s">
        <v>335</v>
      </c>
      <c r="P55" s="376" t="s">
        <v>591</v>
      </c>
      <c r="Q55" s="304" t="s">
        <v>592</v>
      </c>
      <c r="R55" s="377">
        <v>0</v>
      </c>
    </row>
    <row r="56" spans="1:18" s="378" customFormat="1" ht="72" customHeight="1">
      <c r="A56" s="364" t="s">
        <v>1236</v>
      </c>
      <c r="B56" s="299" t="s">
        <v>53</v>
      </c>
      <c r="C56" s="300" t="s">
        <v>51</v>
      </c>
      <c r="D56" s="300" t="s">
        <v>19</v>
      </c>
      <c r="E56" s="367" t="s">
        <v>673</v>
      </c>
      <c r="F56" s="362" t="s">
        <v>674</v>
      </c>
      <c r="G56" s="362" t="s">
        <v>1232</v>
      </c>
      <c r="H56" s="357" t="s">
        <v>1233</v>
      </c>
      <c r="I56" s="358" t="s">
        <v>1</v>
      </c>
      <c r="J56" s="359">
        <v>1</v>
      </c>
      <c r="K56" s="303" t="s">
        <v>19</v>
      </c>
      <c r="L56" s="353">
        <f>M56/J56</f>
        <v>117857.14285714284</v>
      </c>
      <c r="M56" s="379">
        <f>N56/1.12</f>
        <v>117857.14285714284</v>
      </c>
      <c r="N56" s="814">
        <v>132000</v>
      </c>
      <c r="O56" s="302" t="s">
        <v>1189</v>
      </c>
      <c r="P56" s="304" t="s">
        <v>1234</v>
      </c>
      <c r="Q56" s="304" t="s">
        <v>592</v>
      </c>
      <c r="R56" s="305">
        <v>0</v>
      </c>
    </row>
    <row r="57" spans="1:18" s="378" customFormat="1" ht="72" customHeight="1">
      <c r="A57" s="364" t="s">
        <v>1237</v>
      </c>
      <c r="B57" s="299" t="s">
        <v>53</v>
      </c>
      <c r="C57" s="300" t="s">
        <v>51</v>
      </c>
      <c r="D57" s="300" t="s">
        <v>19</v>
      </c>
      <c r="E57" s="367" t="s">
        <v>1238</v>
      </c>
      <c r="F57" s="362" t="s">
        <v>1239</v>
      </c>
      <c r="G57" s="362" t="s">
        <v>1240</v>
      </c>
      <c r="H57" s="373" t="s">
        <v>1231</v>
      </c>
      <c r="I57" s="358" t="s">
        <v>1</v>
      </c>
      <c r="J57" s="359">
        <v>1</v>
      </c>
      <c r="K57" s="303" t="s">
        <v>19</v>
      </c>
      <c r="L57" s="353">
        <f>M57/J57</f>
        <v>94999.99999999999</v>
      </c>
      <c r="M57" s="379">
        <f>N57/1.12</f>
        <v>94999.99999999999</v>
      </c>
      <c r="N57" s="814">
        <v>106400</v>
      </c>
      <c r="O57" s="302" t="s">
        <v>801</v>
      </c>
      <c r="P57" s="376" t="s">
        <v>591</v>
      </c>
      <c r="Q57" s="361" t="s">
        <v>1241</v>
      </c>
      <c r="R57" s="377">
        <v>0</v>
      </c>
    </row>
    <row r="58" spans="1:18" s="490" customFormat="1" ht="84" customHeight="1">
      <c r="A58" s="759" t="s">
        <v>924</v>
      </c>
      <c r="B58" s="760" t="s">
        <v>53</v>
      </c>
      <c r="C58" s="761" t="s">
        <v>51</v>
      </c>
      <c r="D58" s="761" t="s">
        <v>19</v>
      </c>
      <c r="E58" s="762" t="s">
        <v>675</v>
      </c>
      <c r="F58" s="763" t="s">
        <v>676</v>
      </c>
      <c r="G58" s="554" t="s">
        <v>737</v>
      </c>
      <c r="H58" s="554" t="s">
        <v>738</v>
      </c>
      <c r="I58" s="764" t="s">
        <v>1</v>
      </c>
      <c r="J58" s="765">
        <v>1</v>
      </c>
      <c r="K58" s="766" t="s">
        <v>19</v>
      </c>
      <c r="L58" s="767">
        <f t="shared" si="1"/>
        <v>1219642.857142857</v>
      </c>
      <c r="M58" s="768">
        <f t="shared" si="3"/>
        <v>1219642.857142857</v>
      </c>
      <c r="N58" s="803">
        <v>1366000</v>
      </c>
      <c r="O58" s="676" t="s">
        <v>61</v>
      </c>
      <c r="P58" s="769" t="s">
        <v>591</v>
      </c>
      <c r="Q58" s="770" t="s">
        <v>616</v>
      </c>
      <c r="R58" s="771">
        <v>50</v>
      </c>
    </row>
    <row r="59" spans="1:18" s="306" customFormat="1" ht="74.25" customHeight="1">
      <c r="A59" s="364" t="s">
        <v>943</v>
      </c>
      <c r="B59" s="365" t="s">
        <v>53</v>
      </c>
      <c r="C59" s="366" t="s">
        <v>51</v>
      </c>
      <c r="D59" s="366" t="s">
        <v>19</v>
      </c>
      <c r="E59" s="367" t="s">
        <v>311</v>
      </c>
      <c r="F59" s="368" t="s">
        <v>945</v>
      </c>
      <c r="G59" s="301" t="s">
        <v>945</v>
      </c>
      <c r="H59" s="301" t="s">
        <v>946</v>
      </c>
      <c r="I59" s="369" t="s">
        <v>1</v>
      </c>
      <c r="J59" s="370">
        <v>1</v>
      </c>
      <c r="K59" s="371" t="s">
        <v>19</v>
      </c>
      <c r="L59" s="353">
        <f t="shared" si="1"/>
        <v>245535.71428571426</v>
      </c>
      <c r="M59" s="360">
        <f t="shared" si="3"/>
        <v>245535.71428571426</v>
      </c>
      <c r="N59" s="814">
        <v>275000</v>
      </c>
      <c r="O59" s="302" t="s">
        <v>46</v>
      </c>
      <c r="P59" s="304" t="s">
        <v>591</v>
      </c>
      <c r="Q59" s="361" t="s">
        <v>612</v>
      </c>
      <c r="R59" s="305">
        <v>0</v>
      </c>
    </row>
    <row r="60" spans="1:18" s="306" customFormat="1" ht="74.25" customHeight="1">
      <c r="A60" s="364" t="s">
        <v>944</v>
      </c>
      <c r="B60" s="365" t="s">
        <v>53</v>
      </c>
      <c r="C60" s="366" t="s">
        <v>51</v>
      </c>
      <c r="D60" s="366" t="s">
        <v>19</v>
      </c>
      <c r="E60" s="367" t="s">
        <v>311</v>
      </c>
      <c r="F60" s="367" t="s">
        <v>948</v>
      </c>
      <c r="G60" s="362" t="s">
        <v>947</v>
      </c>
      <c r="H60" s="301" t="s">
        <v>946</v>
      </c>
      <c r="I60" s="369" t="s">
        <v>1</v>
      </c>
      <c r="J60" s="370">
        <v>1</v>
      </c>
      <c r="K60" s="371" t="s">
        <v>19</v>
      </c>
      <c r="L60" s="353">
        <f t="shared" si="1"/>
        <v>982142.857142857</v>
      </c>
      <c r="M60" s="360">
        <f t="shared" si="3"/>
        <v>982142.857142857</v>
      </c>
      <c r="N60" s="815">
        <v>1100000</v>
      </c>
      <c r="O60" s="302" t="s">
        <v>46</v>
      </c>
      <c r="P60" s="304" t="s">
        <v>591</v>
      </c>
      <c r="Q60" s="361" t="s">
        <v>612</v>
      </c>
      <c r="R60" s="305">
        <v>0</v>
      </c>
    </row>
    <row r="61" spans="1:18" s="155" customFormat="1" ht="75.75" customHeight="1">
      <c r="A61" s="140" t="s">
        <v>1169</v>
      </c>
      <c r="B61" s="141" t="s">
        <v>53</v>
      </c>
      <c r="C61" s="142" t="s">
        <v>51</v>
      </c>
      <c r="D61" s="142" t="s">
        <v>19</v>
      </c>
      <c r="E61" s="143" t="s">
        <v>92</v>
      </c>
      <c r="F61" s="144" t="s">
        <v>93</v>
      </c>
      <c r="G61" s="156" t="s">
        <v>796</v>
      </c>
      <c r="H61" s="156" t="s">
        <v>797</v>
      </c>
      <c r="I61" s="161" t="s">
        <v>1</v>
      </c>
      <c r="J61" s="152">
        <v>60</v>
      </c>
      <c r="K61" s="167" t="s">
        <v>19</v>
      </c>
      <c r="L61" s="149">
        <f>M61/J61</f>
        <v>2589.285714285714</v>
      </c>
      <c r="M61" s="150">
        <f>N61/1.12</f>
        <v>155357.14285714284</v>
      </c>
      <c r="N61" s="800">
        <v>174000</v>
      </c>
      <c r="O61" s="152" t="s">
        <v>335</v>
      </c>
      <c r="P61" s="153" t="s">
        <v>591</v>
      </c>
      <c r="Q61" s="153" t="s">
        <v>592</v>
      </c>
      <c r="R61" s="154">
        <v>0</v>
      </c>
    </row>
    <row r="62" spans="1:18" ht="103.5" customHeight="1">
      <c r="A62" s="12" t="s">
        <v>1170</v>
      </c>
      <c r="B62" s="39" t="s">
        <v>53</v>
      </c>
      <c r="C62" s="40" t="s">
        <v>51</v>
      </c>
      <c r="D62" s="40" t="s">
        <v>19</v>
      </c>
      <c r="E62" s="41" t="s">
        <v>1172</v>
      </c>
      <c r="F62" s="64" t="s">
        <v>1173</v>
      </c>
      <c r="G62" s="52" t="s">
        <v>1174</v>
      </c>
      <c r="H62" s="52" t="s">
        <v>1175</v>
      </c>
      <c r="I62" s="51" t="s">
        <v>1171</v>
      </c>
      <c r="J62" s="71">
        <v>1</v>
      </c>
      <c r="K62" s="54" t="s">
        <v>19</v>
      </c>
      <c r="L62" s="79">
        <v>287202195</v>
      </c>
      <c r="M62" s="79">
        <v>287202195</v>
      </c>
      <c r="N62" s="56">
        <f>M62*1.12</f>
        <v>321666458.40000004</v>
      </c>
      <c r="O62" s="2" t="s">
        <v>335</v>
      </c>
      <c r="P62" s="8" t="s">
        <v>1186</v>
      </c>
      <c r="Q62" s="61" t="s">
        <v>1176</v>
      </c>
      <c r="R62" s="45">
        <v>30</v>
      </c>
    </row>
    <row r="63" spans="1:18" s="526" customFormat="1" ht="103.5" customHeight="1">
      <c r="A63" s="513" t="s">
        <v>1194</v>
      </c>
      <c r="B63" s="514" t="s">
        <v>53</v>
      </c>
      <c r="C63" s="515" t="s">
        <v>51</v>
      </c>
      <c r="D63" s="515" t="s">
        <v>19</v>
      </c>
      <c r="E63" s="516" t="s">
        <v>1202</v>
      </c>
      <c r="F63" s="746" t="s">
        <v>1199</v>
      </c>
      <c r="G63" s="746" t="s">
        <v>1199</v>
      </c>
      <c r="H63" s="746" t="s">
        <v>1200</v>
      </c>
      <c r="I63" s="519" t="s">
        <v>1201</v>
      </c>
      <c r="J63" s="747">
        <v>1</v>
      </c>
      <c r="K63" s="748" t="s">
        <v>19</v>
      </c>
      <c r="L63" s="749">
        <v>13439941</v>
      </c>
      <c r="M63" s="749">
        <f>N63/1.12</f>
        <v>13439940.999999998</v>
      </c>
      <c r="N63" s="817">
        <v>15052733.92</v>
      </c>
      <c r="O63" s="519" t="s">
        <v>45</v>
      </c>
      <c r="P63" s="524" t="s">
        <v>591</v>
      </c>
      <c r="Q63" s="557" t="s">
        <v>1198</v>
      </c>
      <c r="R63" s="750">
        <v>0</v>
      </c>
    </row>
    <row r="64" spans="1:24" s="526" customFormat="1" ht="103.5" customHeight="1">
      <c r="A64" s="513" t="s">
        <v>1197</v>
      </c>
      <c r="B64" s="514" t="s">
        <v>53</v>
      </c>
      <c r="C64" s="515" t="s">
        <v>51</v>
      </c>
      <c r="D64" s="515" t="s">
        <v>19</v>
      </c>
      <c r="E64" s="516" t="s">
        <v>1193</v>
      </c>
      <c r="F64" s="517" t="s">
        <v>1192</v>
      </c>
      <c r="G64" s="517" t="s">
        <v>1191</v>
      </c>
      <c r="H64" s="751" t="s">
        <v>1195</v>
      </c>
      <c r="I64" s="752" t="s">
        <v>1196</v>
      </c>
      <c r="J64" s="747">
        <v>1</v>
      </c>
      <c r="K64" s="748" t="s">
        <v>19</v>
      </c>
      <c r="L64" s="753">
        <v>4417202</v>
      </c>
      <c r="M64" s="753">
        <f>N64/1.12</f>
        <v>4417201.785714285</v>
      </c>
      <c r="N64" s="818">
        <v>4947266</v>
      </c>
      <c r="O64" s="519" t="s">
        <v>45</v>
      </c>
      <c r="P64" s="524" t="s">
        <v>591</v>
      </c>
      <c r="Q64" s="557" t="s">
        <v>1198</v>
      </c>
      <c r="R64" s="750">
        <v>0</v>
      </c>
      <c r="V64" s="754"/>
      <c r="W64" s="754"/>
      <c r="X64" s="754"/>
    </row>
    <row r="65" spans="1:24" s="404" customFormat="1" ht="103.5" customHeight="1">
      <c r="A65" s="391" t="s">
        <v>1248</v>
      </c>
      <c r="B65" s="392" t="s">
        <v>53</v>
      </c>
      <c r="C65" s="393" t="s">
        <v>51</v>
      </c>
      <c r="D65" s="393" t="s">
        <v>19</v>
      </c>
      <c r="E65" s="394" t="s">
        <v>1249</v>
      </c>
      <c r="F65" s="394" t="s">
        <v>1250</v>
      </c>
      <c r="G65" s="394" t="s">
        <v>1251</v>
      </c>
      <c r="H65" s="395" t="s">
        <v>1252</v>
      </c>
      <c r="I65" s="396" t="s">
        <v>1196</v>
      </c>
      <c r="J65" s="397">
        <v>1</v>
      </c>
      <c r="K65" s="398" t="s">
        <v>19</v>
      </c>
      <c r="L65" s="399">
        <f>M65</f>
        <v>1312499.9999999998</v>
      </c>
      <c r="M65" s="399">
        <f>N65/1.12</f>
        <v>1312499.9999999998</v>
      </c>
      <c r="N65" s="819">
        <v>1470000</v>
      </c>
      <c r="O65" s="400" t="s">
        <v>45</v>
      </c>
      <c r="P65" s="401" t="s">
        <v>591</v>
      </c>
      <c r="Q65" s="402" t="s">
        <v>1198</v>
      </c>
      <c r="R65" s="403">
        <v>30</v>
      </c>
      <c r="V65" s="405"/>
      <c r="W65" s="405"/>
      <c r="X65" s="405"/>
    </row>
    <row r="66" spans="1:24" s="404" customFormat="1" ht="103.5" customHeight="1">
      <c r="A66" s="391" t="s">
        <v>1253</v>
      </c>
      <c r="B66" s="392" t="s">
        <v>53</v>
      </c>
      <c r="C66" s="393" t="s">
        <v>51</v>
      </c>
      <c r="D66" s="393" t="s">
        <v>19</v>
      </c>
      <c r="E66" s="407" t="s">
        <v>673</v>
      </c>
      <c r="F66" s="394" t="s">
        <v>674</v>
      </c>
      <c r="G66" s="406" t="s">
        <v>1254</v>
      </c>
      <c r="H66" s="395" t="s">
        <v>1255</v>
      </c>
      <c r="I66" s="396" t="s">
        <v>1196</v>
      </c>
      <c r="J66" s="397">
        <v>1</v>
      </c>
      <c r="K66" s="398" t="s">
        <v>19</v>
      </c>
      <c r="L66" s="399">
        <f>M66</f>
        <v>249999.99999999997</v>
      </c>
      <c r="M66" s="399">
        <f>N66/1.12</f>
        <v>249999.99999999997</v>
      </c>
      <c r="N66" s="819">
        <v>280000</v>
      </c>
      <c r="O66" s="400" t="s">
        <v>801</v>
      </c>
      <c r="P66" s="401" t="s">
        <v>591</v>
      </c>
      <c r="Q66" s="402" t="s">
        <v>1256</v>
      </c>
      <c r="R66" s="403">
        <v>0</v>
      </c>
      <c r="V66" s="405"/>
      <c r="W66" s="405"/>
      <c r="X66" s="405"/>
    </row>
    <row r="67" spans="1:24" s="572" customFormat="1" ht="103.5" customHeight="1">
      <c r="A67" s="558" t="s">
        <v>1302</v>
      </c>
      <c r="B67" s="559" t="s">
        <v>53</v>
      </c>
      <c r="C67" s="646" t="s">
        <v>51</v>
      </c>
      <c r="D67" s="646" t="s">
        <v>19</v>
      </c>
      <c r="E67" s="586" t="s">
        <v>1303</v>
      </c>
      <c r="F67" s="586" t="s">
        <v>1304</v>
      </c>
      <c r="G67" s="605" t="s">
        <v>1305</v>
      </c>
      <c r="H67" s="638" t="s">
        <v>1255</v>
      </c>
      <c r="I67" s="647" t="s">
        <v>1196</v>
      </c>
      <c r="J67" s="648">
        <v>1</v>
      </c>
      <c r="K67" s="649" t="s">
        <v>19</v>
      </c>
      <c r="L67" s="650">
        <v>186714</v>
      </c>
      <c r="M67" s="650">
        <f>N67/1.12</f>
        <v>186714.2857142857</v>
      </c>
      <c r="N67" s="812">
        <v>209120</v>
      </c>
      <c r="O67" s="569" t="s">
        <v>45</v>
      </c>
      <c r="P67" s="570" t="s">
        <v>591</v>
      </c>
      <c r="Q67" s="562" t="s">
        <v>1256</v>
      </c>
      <c r="R67" s="587">
        <v>0</v>
      </c>
      <c r="V67" s="651"/>
      <c r="W67" s="651"/>
      <c r="X67" s="651"/>
    </row>
    <row r="68" spans="1:18" ht="34.5" customHeight="1">
      <c r="A68" s="12"/>
      <c r="B68" s="12"/>
      <c r="C68" s="13"/>
      <c r="D68" s="13"/>
      <c r="E68" s="13"/>
      <c r="F68" s="38"/>
      <c r="G68" s="38"/>
      <c r="H68" s="38"/>
      <c r="I68" s="14"/>
      <c r="J68" s="7"/>
      <c r="K68" s="11"/>
      <c r="L68" s="1068" t="s">
        <v>451</v>
      </c>
      <c r="M68" s="1068"/>
      <c r="N68" s="23">
        <f>SUM(N7:N67)</f>
        <v>362815578.32000005</v>
      </c>
      <c r="O68" s="2"/>
      <c r="P68" s="8"/>
      <c r="Q68" s="8"/>
      <c r="R68" s="15"/>
    </row>
    <row r="69" spans="1:18" s="94" customFormat="1" ht="77.25" customHeight="1">
      <c r="A69" s="80" t="s">
        <v>473</v>
      </c>
      <c r="B69" s="81" t="s">
        <v>53</v>
      </c>
      <c r="C69" s="82" t="s">
        <v>51</v>
      </c>
      <c r="D69" s="82" t="s">
        <v>11</v>
      </c>
      <c r="E69" s="83" t="s">
        <v>317</v>
      </c>
      <c r="F69" s="84" t="s">
        <v>318</v>
      </c>
      <c r="G69" s="84" t="s">
        <v>318</v>
      </c>
      <c r="H69" s="96" t="s">
        <v>593</v>
      </c>
      <c r="I69" s="86" t="s">
        <v>1</v>
      </c>
      <c r="J69" s="87">
        <v>1</v>
      </c>
      <c r="K69" s="88" t="s">
        <v>11</v>
      </c>
      <c r="L69" s="98">
        <v>13393</v>
      </c>
      <c r="M69" s="98">
        <f>N69/1.12</f>
        <v>13392.857142857141</v>
      </c>
      <c r="N69" s="98">
        <v>15000</v>
      </c>
      <c r="O69" s="91" t="s">
        <v>335</v>
      </c>
      <c r="P69" s="92" t="s">
        <v>591</v>
      </c>
      <c r="Q69" s="92" t="s">
        <v>600</v>
      </c>
      <c r="R69" s="93">
        <v>0</v>
      </c>
    </row>
    <row r="70" spans="1:18" s="94" customFormat="1" ht="72" customHeight="1">
      <c r="A70" s="80" t="s">
        <v>474</v>
      </c>
      <c r="B70" s="81" t="s">
        <v>53</v>
      </c>
      <c r="C70" s="82" t="s">
        <v>51</v>
      </c>
      <c r="D70" s="82" t="s">
        <v>11</v>
      </c>
      <c r="E70" s="83" t="s">
        <v>319</v>
      </c>
      <c r="F70" s="84" t="s">
        <v>320</v>
      </c>
      <c r="G70" s="84" t="s">
        <v>321</v>
      </c>
      <c r="H70" s="84" t="s">
        <v>920</v>
      </c>
      <c r="I70" s="91" t="s">
        <v>1</v>
      </c>
      <c r="J70" s="87">
        <v>1</v>
      </c>
      <c r="K70" s="88" t="s">
        <v>11</v>
      </c>
      <c r="L70" s="408">
        <v>578571</v>
      </c>
      <c r="M70" s="408">
        <f>N70/1.12</f>
        <v>578571.4285714285</v>
      </c>
      <c r="N70" s="408">
        <v>648000</v>
      </c>
      <c r="O70" s="91" t="s">
        <v>44</v>
      </c>
      <c r="P70" s="92" t="s">
        <v>591</v>
      </c>
      <c r="Q70" s="92" t="s">
        <v>600</v>
      </c>
      <c r="R70" s="93">
        <v>0</v>
      </c>
    </row>
    <row r="71" spans="1:18" s="287" customFormat="1" ht="59.25" customHeight="1">
      <c r="A71" s="279" t="s">
        <v>697</v>
      </c>
      <c r="B71" s="280" t="s">
        <v>53</v>
      </c>
      <c r="C71" s="281" t="s">
        <v>51</v>
      </c>
      <c r="D71" s="281" t="s">
        <v>11</v>
      </c>
      <c r="E71" s="424" t="s">
        <v>212</v>
      </c>
      <c r="F71" s="425" t="s">
        <v>213</v>
      </c>
      <c r="G71" s="425" t="s">
        <v>214</v>
      </c>
      <c r="H71" s="426" t="s">
        <v>0</v>
      </c>
      <c r="I71" s="419" t="s">
        <v>1</v>
      </c>
      <c r="J71" s="416">
        <v>1</v>
      </c>
      <c r="K71" s="284" t="s">
        <v>11</v>
      </c>
      <c r="L71" s="418">
        <v>267857</v>
      </c>
      <c r="M71" s="418">
        <f>N71/1.12</f>
        <v>535714.2857142857</v>
      </c>
      <c r="N71" s="418">
        <v>600000</v>
      </c>
      <c r="O71" s="282" t="s">
        <v>61</v>
      </c>
      <c r="P71" s="285" t="s">
        <v>591</v>
      </c>
      <c r="Q71" s="285" t="s">
        <v>600</v>
      </c>
      <c r="R71" s="286">
        <v>0</v>
      </c>
    </row>
    <row r="72" spans="1:18" s="422" customFormat="1" ht="59.25" customHeight="1">
      <c r="A72" s="409" t="s">
        <v>698</v>
      </c>
      <c r="B72" s="410" t="s">
        <v>53</v>
      </c>
      <c r="C72" s="411" t="s">
        <v>51</v>
      </c>
      <c r="D72" s="411" t="s">
        <v>11</v>
      </c>
      <c r="E72" s="412" t="s">
        <v>223</v>
      </c>
      <c r="F72" s="413" t="s">
        <v>224</v>
      </c>
      <c r="G72" s="414" t="s">
        <v>225</v>
      </c>
      <c r="H72" s="415" t="s">
        <v>740</v>
      </c>
      <c r="I72" s="415" t="s">
        <v>1</v>
      </c>
      <c r="J72" s="416">
        <v>1</v>
      </c>
      <c r="K72" s="417" t="s">
        <v>11</v>
      </c>
      <c r="L72" s="418">
        <v>68750</v>
      </c>
      <c r="M72" s="418">
        <f>N72/1.12</f>
        <v>68750</v>
      </c>
      <c r="N72" s="418">
        <v>77000</v>
      </c>
      <c r="O72" s="419" t="s">
        <v>61</v>
      </c>
      <c r="P72" s="420" t="s">
        <v>591</v>
      </c>
      <c r="Q72" s="420" t="s">
        <v>600</v>
      </c>
      <c r="R72" s="421">
        <v>0</v>
      </c>
    </row>
    <row r="73" spans="1:18" s="466" customFormat="1" ht="61.5" customHeight="1">
      <c r="A73" s="452" t="s">
        <v>699</v>
      </c>
      <c r="B73" s="453" t="s">
        <v>53</v>
      </c>
      <c r="C73" s="454" t="s">
        <v>51</v>
      </c>
      <c r="D73" s="454" t="s">
        <v>11</v>
      </c>
      <c r="E73" s="455" t="s">
        <v>265</v>
      </c>
      <c r="F73" s="456" t="s">
        <v>266</v>
      </c>
      <c r="G73" s="457" t="s">
        <v>267</v>
      </c>
      <c r="H73" s="458" t="s">
        <v>12</v>
      </c>
      <c r="I73" s="459" t="s">
        <v>1</v>
      </c>
      <c r="J73" s="460">
        <v>1</v>
      </c>
      <c r="K73" s="461" t="s">
        <v>11</v>
      </c>
      <c r="L73" s="462">
        <v>342857.14</v>
      </c>
      <c r="M73" s="463">
        <f>N73/1.12</f>
        <v>342857.14285714284</v>
      </c>
      <c r="N73" s="821">
        <v>384000</v>
      </c>
      <c r="O73" s="459" t="s">
        <v>61</v>
      </c>
      <c r="P73" s="464" t="s">
        <v>591</v>
      </c>
      <c r="Q73" s="464" t="s">
        <v>600</v>
      </c>
      <c r="R73" s="465">
        <v>0</v>
      </c>
    </row>
    <row r="74" spans="1:18" s="466" customFormat="1" ht="60" customHeight="1">
      <c r="A74" s="452" t="s">
        <v>700</v>
      </c>
      <c r="B74" s="453" t="s">
        <v>53</v>
      </c>
      <c r="C74" s="454" t="s">
        <v>51</v>
      </c>
      <c r="D74" s="454" t="s">
        <v>11</v>
      </c>
      <c r="E74" s="455" t="s">
        <v>268</v>
      </c>
      <c r="F74" s="456" t="s">
        <v>269</v>
      </c>
      <c r="G74" s="456" t="s">
        <v>270</v>
      </c>
      <c r="H74" s="458" t="s">
        <v>13</v>
      </c>
      <c r="I74" s="459" t="s">
        <v>1</v>
      </c>
      <c r="J74" s="460">
        <v>1</v>
      </c>
      <c r="K74" s="461" t="s">
        <v>11</v>
      </c>
      <c r="L74" s="467">
        <v>129285.71</v>
      </c>
      <c r="M74" s="463">
        <f aca="true" t="shared" si="4" ref="M74:M79">N74/1.12</f>
        <v>129285.71428571428</v>
      </c>
      <c r="N74" s="821">
        <f>84960+59840</f>
        <v>144800</v>
      </c>
      <c r="O74" s="459" t="s">
        <v>61</v>
      </c>
      <c r="P74" s="464" t="s">
        <v>57</v>
      </c>
      <c r="Q74" s="464" t="s">
        <v>600</v>
      </c>
      <c r="R74" s="465">
        <v>0</v>
      </c>
    </row>
    <row r="75" spans="1:18" s="466" customFormat="1" ht="58.5" customHeight="1">
      <c r="A75" s="452" t="s">
        <v>475</v>
      </c>
      <c r="B75" s="453" t="s">
        <v>53</v>
      </c>
      <c r="C75" s="454" t="s">
        <v>51</v>
      </c>
      <c r="D75" s="454" t="s">
        <v>11</v>
      </c>
      <c r="E75" s="455" t="s">
        <v>271</v>
      </c>
      <c r="F75" s="456" t="s">
        <v>272</v>
      </c>
      <c r="G75" s="456" t="s">
        <v>273</v>
      </c>
      <c r="H75" s="458" t="s">
        <v>14</v>
      </c>
      <c r="I75" s="459" t="s">
        <v>1</v>
      </c>
      <c r="J75" s="460">
        <v>12</v>
      </c>
      <c r="K75" s="461" t="s">
        <v>11</v>
      </c>
      <c r="L75" s="467">
        <v>2321.43</v>
      </c>
      <c r="M75" s="463">
        <f t="shared" si="4"/>
        <v>27857.142857142855</v>
      </c>
      <c r="N75" s="821">
        <v>31200</v>
      </c>
      <c r="O75" s="459" t="s">
        <v>61</v>
      </c>
      <c r="P75" s="464" t="s">
        <v>57</v>
      </c>
      <c r="Q75" s="464" t="s">
        <v>600</v>
      </c>
      <c r="R75" s="465">
        <v>0</v>
      </c>
    </row>
    <row r="76" spans="1:18" s="466" customFormat="1" ht="59.25" customHeight="1">
      <c r="A76" s="452" t="s">
        <v>476</v>
      </c>
      <c r="B76" s="453" t="s">
        <v>53</v>
      </c>
      <c r="C76" s="454" t="s">
        <v>51</v>
      </c>
      <c r="D76" s="454" t="s">
        <v>11</v>
      </c>
      <c r="E76" s="455" t="s">
        <v>218</v>
      </c>
      <c r="F76" s="456" t="s">
        <v>219</v>
      </c>
      <c r="G76" s="456" t="s">
        <v>220</v>
      </c>
      <c r="H76" s="458" t="s">
        <v>15</v>
      </c>
      <c r="I76" s="459" t="s">
        <v>1</v>
      </c>
      <c r="J76" s="460">
        <v>1</v>
      </c>
      <c r="K76" s="461" t="s">
        <v>11</v>
      </c>
      <c r="L76" s="467">
        <v>157500</v>
      </c>
      <c r="M76" s="463">
        <f t="shared" si="4"/>
        <v>157499.99999999997</v>
      </c>
      <c r="N76" s="821">
        <v>176400</v>
      </c>
      <c r="O76" s="459" t="s">
        <v>61</v>
      </c>
      <c r="P76" s="464" t="s">
        <v>57</v>
      </c>
      <c r="Q76" s="464" t="s">
        <v>600</v>
      </c>
      <c r="R76" s="465">
        <v>0</v>
      </c>
    </row>
    <row r="77" spans="1:18" s="466" customFormat="1" ht="66" customHeight="1">
      <c r="A77" s="452" t="s">
        <v>477</v>
      </c>
      <c r="B77" s="453" t="s">
        <v>53</v>
      </c>
      <c r="C77" s="454" t="s">
        <v>51</v>
      </c>
      <c r="D77" s="454" t="s">
        <v>11</v>
      </c>
      <c r="E77" s="455" t="s">
        <v>221</v>
      </c>
      <c r="F77" s="456" t="s">
        <v>219</v>
      </c>
      <c r="G77" s="457" t="s">
        <v>222</v>
      </c>
      <c r="H77" s="458" t="s">
        <v>16</v>
      </c>
      <c r="I77" s="459" t="s">
        <v>1</v>
      </c>
      <c r="J77" s="460">
        <v>1</v>
      </c>
      <c r="K77" s="461" t="s">
        <v>11</v>
      </c>
      <c r="L77" s="467">
        <v>17142.86</v>
      </c>
      <c r="M77" s="463">
        <f t="shared" si="4"/>
        <v>17142.85714285714</v>
      </c>
      <c r="N77" s="821">
        <v>19200</v>
      </c>
      <c r="O77" s="459" t="s">
        <v>61</v>
      </c>
      <c r="P77" s="464" t="s">
        <v>57</v>
      </c>
      <c r="Q77" s="464" t="s">
        <v>600</v>
      </c>
      <c r="R77" s="465">
        <v>0</v>
      </c>
    </row>
    <row r="78" spans="1:18" s="466" customFormat="1" ht="78" customHeight="1">
      <c r="A78" s="452" t="s">
        <v>478</v>
      </c>
      <c r="B78" s="453" t="s">
        <v>53</v>
      </c>
      <c r="C78" s="454" t="s">
        <v>51</v>
      </c>
      <c r="D78" s="454" t="s">
        <v>11</v>
      </c>
      <c r="E78" s="455" t="s">
        <v>265</v>
      </c>
      <c r="F78" s="456" t="s">
        <v>266</v>
      </c>
      <c r="G78" s="457" t="s">
        <v>267</v>
      </c>
      <c r="H78" s="458" t="s">
        <v>31</v>
      </c>
      <c r="I78" s="459" t="s">
        <v>1</v>
      </c>
      <c r="J78" s="460">
        <v>1</v>
      </c>
      <c r="K78" s="461" t="s">
        <v>11</v>
      </c>
      <c r="L78" s="467">
        <v>450000</v>
      </c>
      <c r="M78" s="463">
        <f t="shared" si="4"/>
        <v>450178.57142857136</v>
      </c>
      <c r="N78" s="821">
        <v>504200</v>
      </c>
      <c r="O78" s="459" t="s">
        <v>61</v>
      </c>
      <c r="P78" s="464" t="s">
        <v>57</v>
      </c>
      <c r="Q78" s="464" t="s">
        <v>600</v>
      </c>
      <c r="R78" s="465">
        <v>0</v>
      </c>
    </row>
    <row r="79" spans="1:18" s="466" customFormat="1" ht="69.75" customHeight="1">
      <c r="A79" s="452" t="s">
        <v>479</v>
      </c>
      <c r="B79" s="453" t="s">
        <v>53</v>
      </c>
      <c r="C79" s="454" t="s">
        <v>51</v>
      </c>
      <c r="D79" s="454" t="s">
        <v>11</v>
      </c>
      <c r="E79" s="455" t="s">
        <v>265</v>
      </c>
      <c r="F79" s="456" t="s">
        <v>266</v>
      </c>
      <c r="G79" s="457" t="s">
        <v>267</v>
      </c>
      <c r="H79" s="458" t="s">
        <v>32</v>
      </c>
      <c r="I79" s="459" t="s">
        <v>1</v>
      </c>
      <c r="J79" s="460">
        <v>1</v>
      </c>
      <c r="K79" s="461" t="s">
        <v>11</v>
      </c>
      <c r="L79" s="467">
        <v>45000</v>
      </c>
      <c r="M79" s="463">
        <f t="shared" si="4"/>
        <v>44999.99999999999</v>
      </c>
      <c r="N79" s="821">
        <v>50400</v>
      </c>
      <c r="O79" s="459" t="s">
        <v>61</v>
      </c>
      <c r="P79" s="464" t="s">
        <v>57</v>
      </c>
      <c r="Q79" s="464" t="s">
        <v>600</v>
      </c>
      <c r="R79" s="465">
        <v>0</v>
      </c>
    </row>
    <row r="80" spans="1:18" s="214" customFormat="1" ht="73.5" customHeight="1">
      <c r="A80" s="201" t="s">
        <v>480</v>
      </c>
      <c r="B80" s="202" t="s">
        <v>53</v>
      </c>
      <c r="C80" s="203" t="s">
        <v>51</v>
      </c>
      <c r="D80" s="203" t="s">
        <v>11</v>
      </c>
      <c r="E80" s="204" t="s">
        <v>274</v>
      </c>
      <c r="F80" s="205" t="s">
        <v>275</v>
      </c>
      <c r="G80" s="205" t="s">
        <v>276</v>
      </c>
      <c r="H80" s="206" t="s">
        <v>9</v>
      </c>
      <c r="I80" s="207" t="s">
        <v>1</v>
      </c>
      <c r="J80" s="208">
        <v>1</v>
      </c>
      <c r="K80" s="209" t="s">
        <v>11</v>
      </c>
      <c r="L80" s="210">
        <v>128516</v>
      </c>
      <c r="M80" s="210">
        <f>N80/1.12</f>
        <v>128516.07142857142</v>
      </c>
      <c r="N80" s="210">
        <v>143938</v>
      </c>
      <c r="O80" s="211" t="s">
        <v>61</v>
      </c>
      <c r="P80" s="212" t="s">
        <v>591</v>
      </c>
      <c r="Q80" s="212" t="s">
        <v>60</v>
      </c>
      <c r="R80" s="213">
        <v>100</v>
      </c>
    </row>
    <row r="81" spans="1:18" s="214" customFormat="1" ht="72" customHeight="1">
      <c r="A81" s="201" t="s">
        <v>481</v>
      </c>
      <c r="B81" s="202" t="s">
        <v>53</v>
      </c>
      <c r="C81" s="203" t="s">
        <v>51</v>
      </c>
      <c r="D81" s="203" t="s">
        <v>11</v>
      </c>
      <c r="E81" s="204" t="s">
        <v>277</v>
      </c>
      <c r="F81" s="205" t="s">
        <v>278</v>
      </c>
      <c r="G81" s="205" t="s">
        <v>279</v>
      </c>
      <c r="H81" s="206" t="s">
        <v>65</v>
      </c>
      <c r="I81" s="207" t="s">
        <v>1</v>
      </c>
      <c r="J81" s="208">
        <v>1</v>
      </c>
      <c r="K81" s="209" t="s">
        <v>11</v>
      </c>
      <c r="L81" s="215">
        <v>89286</v>
      </c>
      <c r="M81" s="215">
        <f>N81/1.12</f>
        <v>83817.05357142857</v>
      </c>
      <c r="N81" s="215">
        <v>93875.1</v>
      </c>
      <c r="O81" s="211" t="s">
        <v>43</v>
      </c>
      <c r="P81" s="212" t="s">
        <v>591</v>
      </c>
      <c r="Q81" s="212" t="s">
        <v>60</v>
      </c>
      <c r="R81" s="213">
        <v>100</v>
      </c>
    </row>
    <row r="82" spans="1:18" s="214" customFormat="1" ht="72" customHeight="1">
      <c r="A82" s="201" t="s">
        <v>1224</v>
      </c>
      <c r="B82" s="202" t="s">
        <v>53</v>
      </c>
      <c r="C82" s="203" t="s">
        <v>51</v>
      </c>
      <c r="D82" s="203" t="s">
        <v>11</v>
      </c>
      <c r="E82" s="204" t="s">
        <v>277</v>
      </c>
      <c r="F82" s="205" t="s">
        <v>278</v>
      </c>
      <c r="G82" s="205" t="s">
        <v>279</v>
      </c>
      <c r="H82" s="206" t="s">
        <v>1225</v>
      </c>
      <c r="I82" s="207" t="s">
        <v>1</v>
      </c>
      <c r="J82" s="208">
        <v>1</v>
      </c>
      <c r="K82" s="209" t="s">
        <v>11</v>
      </c>
      <c r="L82" s="215">
        <f>M82</f>
        <v>19809.73214285714</v>
      </c>
      <c r="M82" s="215">
        <f>N82/1.12</f>
        <v>19809.73214285714</v>
      </c>
      <c r="N82" s="215">
        <v>22186.9</v>
      </c>
      <c r="O82" s="211" t="s">
        <v>45</v>
      </c>
      <c r="P82" s="212" t="s">
        <v>591</v>
      </c>
      <c r="Q82" s="212" t="s">
        <v>60</v>
      </c>
      <c r="R82" s="213">
        <v>100</v>
      </c>
    </row>
    <row r="83" spans="1:18" s="346" customFormat="1" ht="86.25" customHeight="1">
      <c r="A83" s="333" t="s">
        <v>482</v>
      </c>
      <c r="B83" s="334" t="s">
        <v>53</v>
      </c>
      <c r="C83" s="335" t="s">
        <v>51</v>
      </c>
      <c r="D83" s="335" t="s">
        <v>11</v>
      </c>
      <c r="E83" s="336" t="s">
        <v>284</v>
      </c>
      <c r="F83" s="337" t="s">
        <v>285</v>
      </c>
      <c r="G83" s="337" t="s">
        <v>286</v>
      </c>
      <c r="H83" s="338" t="s">
        <v>934</v>
      </c>
      <c r="I83" s="339" t="s">
        <v>2</v>
      </c>
      <c r="J83" s="340">
        <v>1</v>
      </c>
      <c r="K83" s="341" t="s">
        <v>11</v>
      </c>
      <c r="L83" s="342">
        <v>2000000</v>
      </c>
      <c r="M83" s="342">
        <f>N83/1.12</f>
        <v>1999999.9999999998</v>
      </c>
      <c r="N83" s="811">
        <v>2240000</v>
      </c>
      <c r="O83" s="343" t="s">
        <v>59</v>
      </c>
      <c r="P83" s="344" t="s">
        <v>591</v>
      </c>
      <c r="Q83" s="344" t="s">
        <v>64</v>
      </c>
      <c r="R83" s="345">
        <v>50</v>
      </c>
    </row>
    <row r="84" spans="1:24" s="505" customFormat="1" ht="72.75" customHeight="1">
      <c r="A84" s="491" t="s">
        <v>483</v>
      </c>
      <c r="B84" s="492" t="s">
        <v>53</v>
      </c>
      <c r="C84" s="493" t="s">
        <v>51</v>
      </c>
      <c r="D84" s="493" t="s">
        <v>11</v>
      </c>
      <c r="E84" s="494" t="s">
        <v>685</v>
      </c>
      <c r="F84" s="495" t="s">
        <v>686</v>
      </c>
      <c r="G84" s="495" t="s">
        <v>778</v>
      </c>
      <c r="H84" s="496" t="s">
        <v>290</v>
      </c>
      <c r="I84" s="497" t="s">
        <v>1</v>
      </c>
      <c r="J84" s="498">
        <v>1</v>
      </c>
      <c r="K84" s="499" t="s">
        <v>11</v>
      </c>
      <c r="L84" s="500">
        <f>M84</f>
        <v>117857.14285714284</v>
      </c>
      <c r="M84" s="501">
        <f aca="true" t="shared" si="5" ref="M84:M89">N84/1.12</f>
        <v>117857.14285714284</v>
      </c>
      <c r="N84" s="823">
        <v>132000</v>
      </c>
      <c r="O84" s="502" t="s">
        <v>44</v>
      </c>
      <c r="P84" s="503" t="s">
        <v>591</v>
      </c>
      <c r="Q84" s="503" t="s">
        <v>60</v>
      </c>
      <c r="R84" s="504">
        <v>0</v>
      </c>
      <c r="V84" s="506"/>
      <c r="W84" s="506"/>
      <c r="X84" s="506"/>
    </row>
    <row r="85" spans="1:18" s="505" customFormat="1" ht="74.25" customHeight="1">
      <c r="A85" s="491" t="s">
        <v>701</v>
      </c>
      <c r="B85" s="492" t="s">
        <v>53</v>
      </c>
      <c r="C85" s="493" t="s">
        <v>51</v>
      </c>
      <c r="D85" s="493" t="s">
        <v>11</v>
      </c>
      <c r="E85" s="494" t="s">
        <v>685</v>
      </c>
      <c r="F85" s="495" t="s">
        <v>686</v>
      </c>
      <c r="G85" s="495" t="s">
        <v>778</v>
      </c>
      <c r="H85" s="507" t="s">
        <v>810</v>
      </c>
      <c r="I85" s="497" t="s">
        <v>1</v>
      </c>
      <c r="J85" s="498">
        <v>1</v>
      </c>
      <c r="K85" s="499" t="s">
        <v>11</v>
      </c>
      <c r="L85" s="500">
        <f>M85</f>
        <v>222499.99999999997</v>
      </c>
      <c r="M85" s="501">
        <f t="shared" si="5"/>
        <v>222499.99999999997</v>
      </c>
      <c r="N85" s="823">
        <v>249200</v>
      </c>
      <c r="O85" s="502" t="s">
        <v>44</v>
      </c>
      <c r="P85" s="503" t="s">
        <v>591</v>
      </c>
      <c r="Q85" s="503" t="s">
        <v>60</v>
      </c>
      <c r="R85" s="504">
        <v>0</v>
      </c>
    </row>
    <row r="86" spans="1:24" s="506" customFormat="1" ht="73.5" customHeight="1">
      <c r="A86" s="491" t="s">
        <v>484</v>
      </c>
      <c r="B86" s="492" t="s">
        <v>53</v>
      </c>
      <c r="C86" s="493" t="s">
        <v>51</v>
      </c>
      <c r="D86" s="493" t="s">
        <v>11</v>
      </c>
      <c r="E86" s="494" t="s">
        <v>685</v>
      </c>
      <c r="F86" s="495" t="s">
        <v>686</v>
      </c>
      <c r="G86" s="495" t="s">
        <v>778</v>
      </c>
      <c r="H86" s="508" t="s">
        <v>811</v>
      </c>
      <c r="I86" s="497" t="s">
        <v>1</v>
      </c>
      <c r="J86" s="509">
        <v>1</v>
      </c>
      <c r="K86" s="499" t="s">
        <v>11</v>
      </c>
      <c r="L86" s="500">
        <f>M86</f>
        <v>53571.428571428565</v>
      </c>
      <c r="M86" s="501">
        <f t="shared" si="5"/>
        <v>53571.428571428565</v>
      </c>
      <c r="N86" s="823">
        <v>60000</v>
      </c>
      <c r="O86" s="502" t="s">
        <v>44</v>
      </c>
      <c r="P86" s="503" t="s">
        <v>591</v>
      </c>
      <c r="Q86" s="503" t="s">
        <v>60</v>
      </c>
      <c r="R86" s="504">
        <v>0</v>
      </c>
      <c r="V86" s="505"/>
      <c r="W86" s="505"/>
      <c r="X86" s="505"/>
    </row>
    <row r="87" spans="1:18" s="506" customFormat="1" ht="80.25" customHeight="1">
      <c r="A87" s="491" t="s">
        <v>485</v>
      </c>
      <c r="B87" s="492" t="s">
        <v>53</v>
      </c>
      <c r="C87" s="493" t="s">
        <v>51</v>
      </c>
      <c r="D87" s="493" t="s">
        <v>11</v>
      </c>
      <c r="E87" s="494" t="s">
        <v>685</v>
      </c>
      <c r="F87" s="495" t="s">
        <v>686</v>
      </c>
      <c r="G87" s="495" t="s">
        <v>778</v>
      </c>
      <c r="H87" s="507" t="s">
        <v>812</v>
      </c>
      <c r="I87" s="502" t="s">
        <v>1</v>
      </c>
      <c r="J87" s="498">
        <v>1</v>
      </c>
      <c r="K87" s="499" t="s">
        <v>11</v>
      </c>
      <c r="L87" s="510">
        <v>84821.43</v>
      </c>
      <c r="M87" s="511">
        <f t="shared" si="5"/>
        <v>187499.99999999997</v>
      </c>
      <c r="N87" s="824">
        <v>210000</v>
      </c>
      <c r="O87" s="502" t="s">
        <v>44</v>
      </c>
      <c r="P87" s="503" t="s">
        <v>591</v>
      </c>
      <c r="Q87" s="503" t="s">
        <v>60</v>
      </c>
      <c r="R87" s="504">
        <v>0</v>
      </c>
    </row>
    <row r="88" spans="1:18" s="506" customFormat="1" ht="71.25" customHeight="1">
      <c r="A88" s="491" t="s">
        <v>486</v>
      </c>
      <c r="B88" s="492" t="s">
        <v>53</v>
      </c>
      <c r="C88" s="493" t="s">
        <v>51</v>
      </c>
      <c r="D88" s="493" t="s">
        <v>11</v>
      </c>
      <c r="E88" s="494" t="s">
        <v>685</v>
      </c>
      <c r="F88" s="495" t="s">
        <v>686</v>
      </c>
      <c r="G88" s="495" t="s">
        <v>778</v>
      </c>
      <c r="H88" s="508" t="s">
        <v>813</v>
      </c>
      <c r="I88" s="502" t="s">
        <v>1</v>
      </c>
      <c r="J88" s="498">
        <v>1</v>
      </c>
      <c r="K88" s="499" t="s">
        <v>11</v>
      </c>
      <c r="L88" s="510">
        <v>84821.43</v>
      </c>
      <c r="M88" s="501">
        <f t="shared" si="5"/>
        <v>35714.28571428571</v>
      </c>
      <c r="N88" s="824">
        <v>40000</v>
      </c>
      <c r="O88" s="502" t="s">
        <v>44</v>
      </c>
      <c r="P88" s="503" t="s">
        <v>591</v>
      </c>
      <c r="Q88" s="503" t="s">
        <v>60</v>
      </c>
      <c r="R88" s="504">
        <v>0</v>
      </c>
    </row>
    <row r="89" spans="1:18" s="506" customFormat="1" ht="72" customHeight="1">
      <c r="A89" s="491" t="s">
        <v>487</v>
      </c>
      <c r="B89" s="492" t="s">
        <v>53</v>
      </c>
      <c r="C89" s="493" t="s">
        <v>51</v>
      </c>
      <c r="D89" s="493" t="s">
        <v>11</v>
      </c>
      <c r="E89" s="494" t="s">
        <v>685</v>
      </c>
      <c r="F89" s="495" t="s">
        <v>686</v>
      </c>
      <c r="G89" s="495" t="s">
        <v>687</v>
      </c>
      <c r="H89" s="507" t="s">
        <v>814</v>
      </c>
      <c r="I89" s="502" t="s">
        <v>1</v>
      </c>
      <c r="J89" s="498">
        <v>1</v>
      </c>
      <c r="K89" s="499" t="s">
        <v>11</v>
      </c>
      <c r="L89" s="510">
        <v>178571.43</v>
      </c>
      <c r="M89" s="501">
        <f t="shared" si="5"/>
        <v>53571.428571428565</v>
      </c>
      <c r="N89" s="825">
        <v>60000</v>
      </c>
      <c r="O89" s="502" t="s">
        <v>44</v>
      </c>
      <c r="P89" s="503" t="s">
        <v>591</v>
      </c>
      <c r="Q89" s="503" t="s">
        <v>60</v>
      </c>
      <c r="R89" s="504">
        <v>0</v>
      </c>
    </row>
    <row r="90" spans="1:18" s="506" customFormat="1" ht="72" customHeight="1">
      <c r="A90" s="491" t="s">
        <v>488</v>
      </c>
      <c r="B90" s="492" t="s">
        <v>53</v>
      </c>
      <c r="C90" s="493" t="s">
        <v>51</v>
      </c>
      <c r="D90" s="493" t="s">
        <v>11</v>
      </c>
      <c r="E90" s="494" t="s">
        <v>685</v>
      </c>
      <c r="F90" s="495" t="s">
        <v>686</v>
      </c>
      <c r="G90" s="495" t="s">
        <v>687</v>
      </c>
      <c r="H90" s="508" t="s">
        <v>815</v>
      </c>
      <c r="I90" s="502" t="s">
        <v>1</v>
      </c>
      <c r="J90" s="498">
        <v>1</v>
      </c>
      <c r="K90" s="499" t="s">
        <v>11</v>
      </c>
      <c r="L90" s="510">
        <v>178571.43</v>
      </c>
      <c r="M90" s="501">
        <f aca="true" t="shared" si="6" ref="M90:M96">N90/1.12</f>
        <v>133928.57142857142</v>
      </c>
      <c r="N90" s="826">
        <v>150000</v>
      </c>
      <c r="O90" s="512" t="s">
        <v>44</v>
      </c>
      <c r="P90" s="503" t="s">
        <v>591</v>
      </c>
      <c r="Q90" s="503" t="s">
        <v>60</v>
      </c>
      <c r="R90" s="504">
        <v>0</v>
      </c>
    </row>
    <row r="91" spans="1:18" s="506" customFormat="1" ht="72" customHeight="1">
      <c r="A91" s="491" t="s">
        <v>702</v>
      </c>
      <c r="B91" s="492" t="s">
        <v>53</v>
      </c>
      <c r="C91" s="493" t="s">
        <v>51</v>
      </c>
      <c r="D91" s="493" t="s">
        <v>11</v>
      </c>
      <c r="E91" s="494" t="s">
        <v>685</v>
      </c>
      <c r="F91" s="495" t="s">
        <v>686</v>
      </c>
      <c r="G91" s="495" t="s">
        <v>687</v>
      </c>
      <c r="H91" s="508" t="s">
        <v>816</v>
      </c>
      <c r="I91" s="502" t="s">
        <v>1</v>
      </c>
      <c r="J91" s="498">
        <v>1</v>
      </c>
      <c r="K91" s="499" t="s">
        <v>11</v>
      </c>
      <c r="L91" s="510">
        <v>178571.43</v>
      </c>
      <c r="M91" s="501">
        <f t="shared" si="6"/>
        <v>17857.142857142855</v>
      </c>
      <c r="N91" s="826">
        <v>20000</v>
      </c>
      <c r="O91" s="512" t="s">
        <v>44</v>
      </c>
      <c r="P91" s="503" t="s">
        <v>591</v>
      </c>
      <c r="Q91" s="503" t="s">
        <v>60</v>
      </c>
      <c r="R91" s="504">
        <v>0</v>
      </c>
    </row>
    <row r="92" spans="1:18" s="506" customFormat="1" ht="72" customHeight="1">
      <c r="A92" s="491" t="s">
        <v>703</v>
      </c>
      <c r="B92" s="492" t="s">
        <v>53</v>
      </c>
      <c r="C92" s="493" t="s">
        <v>51</v>
      </c>
      <c r="D92" s="493" t="s">
        <v>11</v>
      </c>
      <c r="E92" s="494" t="s">
        <v>685</v>
      </c>
      <c r="F92" s="495" t="s">
        <v>686</v>
      </c>
      <c r="G92" s="495" t="s">
        <v>687</v>
      </c>
      <c r="H92" s="508" t="s">
        <v>817</v>
      </c>
      <c r="I92" s="502" t="s">
        <v>1</v>
      </c>
      <c r="J92" s="498">
        <v>1</v>
      </c>
      <c r="K92" s="499" t="s">
        <v>11</v>
      </c>
      <c r="L92" s="510">
        <v>178571.43</v>
      </c>
      <c r="M92" s="501">
        <f t="shared" si="6"/>
        <v>13392.857142857141</v>
      </c>
      <c r="N92" s="826">
        <v>15000</v>
      </c>
      <c r="O92" s="512" t="s">
        <v>44</v>
      </c>
      <c r="P92" s="503" t="s">
        <v>591</v>
      </c>
      <c r="Q92" s="503" t="s">
        <v>60</v>
      </c>
      <c r="R92" s="504">
        <v>0</v>
      </c>
    </row>
    <row r="93" spans="1:18" s="506" customFormat="1" ht="72" customHeight="1">
      <c r="A93" s="491" t="s">
        <v>704</v>
      </c>
      <c r="B93" s="492" t="s">
        <v>53</v>
      </c>
      <c r="C93" s="493" t="s">
        <v>51</v>
      </c>
      <c r="D93" s="493" t="s">
        <v>11</v>
      </c>
      <c r="E93" s="494" t="s">
        <v>685</v>
      </c>
      <c r="F93" s="495" t="s">
        <v>686</v>
      </c>
      <c r="G93" s="495" t="s">
        <v>687</v>
      </c>
      <c r="H93" s="508" t="s">
        <v>818</v>
      </c>
      <c r="I93" s="502" t="s">
        <v>1</v>
      </c>
      <c r="J93" s="498">
        <v>1</v>
      </c>
      <c r="K93" s="499" t="s">
        <v>11</v>
      </c>
      <c r="L93" s="510">
        <v>178571.43</v>
      </c>
      <c r="M93" s="501">
        <f t="shared" si="6"/>
        <v>17857.142857142855</v>
      </c>
      <c r="N93" s="826">
        <v>20000</v>
      </c>
      <c r="O93" s="512" t="s">
        <v>44</v>
      </c>
      <c r="P93" s="503" t="s">
        <v>591</v>
      </c>
      <c r="Q93" s="503" t="s">
        <v>60</v>
      </c>
      <c r="R93" s="504">
        <v>0</v>
      </c>
    </row>
    <row r="94" spans="1:18" s="506" customFormat="1" ht="72" customHeight="1">
      <c r="A94" s="491" t="s">
        <v>705</v>
      </c>
      <c r="B94" s="492" t="s">
        <v>53</v>
      </c>
      <c r="C94" s="493" t="s">
        <v>51</v>
      </c>
      <c r="D94" s="493" t="s">
        <v>11</v>
      </c>
      <c r="E94" s="494" t="s">
        <v>685</v>
      </c>
      <c r="F94" s="495" t="s">
        <v>686</v>
      </c>
      <c r="G94" s="495" t="s">
        <v>687</v>
      </c>
      <c r="H94" s="507" t="s">
        <v>814</v>
      </c>
      <c r="I94" s="502" t="s">
        <v>1</v>
      </c>
      <c r="J94" s="498">
        <v>1</v>
      </c>
      <c r="K94" s="499" t="s">
        <v>11</v>
      </c>
      <c r="L94" s="510">
        <f>M94</f>
        <v>535.7142857142857</v>
      </c>
      <c r="M94" s="501">
        <f t="shared" si="6"/>
        <v>535.7142857142857</v>
      </c>
      <c r="N94" s="827">
        <v>600</v>
      </c>
      <c r="O94" s="512" t="s">
        <v>801</v>
      </c>
      <c r="P94" s="503" t="s">
        <v>591</v>
      </c>
      <c r="Q94" s="503" t="s">
        <v>60</v>
      </c>
      <c r="R94" s="504">
        <v>0</v>
      </c>
    </row>
    <row r="95" spans="1:18" s="526" customFormat="1" ht="71.25" customHeight="1">
      <c r="A95" s="513" t="s">
        <v>706</v>
      </c>
      <c r="B95" s="514" t="s">
        <v>53</v>
      </c>
      <c r="C95" s="515" t="s">
        <v>51</v>
      </c>
      <c r="D95" s="515" t="s">
        <v>11</v>
      </c>
      <c r="E95" s="516" t="s">
        <v>246</v>
      </c>
      <c r="F95" s="517" t="s">
        <v>247</v>
      </c>
      <c r="G95" s="517" t="s">
        <v>247</v>
      </c>
      <c r="H95" s="518" t="s">
        <v>916</v>
      </c>
      <c r="I95" s="519" t="s">
        <v>1</v>
      </c>
      <c r="J95" s="520">
        <v>1</v>
      </c>
      <c r="K95" s="521" t="s">
        <v>11</v>
      </c>
      <c r="L95" s="522">
        <v>32142.86</v>
      </c>
      <c r="M95" s="523">
        <f t="shared" si="6"/>
        <v>32142.85714285714</v>
      </c>
      <c r="N95" s="828">
        <v>36000</v>
      </c>
      <c r="O95" s="519" t="s">
        <v>58</v>
      </c>
      <c r="P95" s="524" t="s">
        <v>591</v>
      </c>
      <c r="Q95" s="524" t="s">
        <v>917</v>
      </c>
      <c r="R95" s="525">
        <v>0</v>
      </c>
    </row>
    <row r="96" spans="1:18" s="526" customFormat="1" ht="71.25" customHeight="1">
      <c r="A96" s="513" t="s">
        <v>707</v>
      </c>
      <c r="B96" s="514" t="s">
        <v>53</v>
      </c>
      <c r="C96" s="515" t="s">
        <v>51</v>
      </c>
      <c r="D96" s="515" t="s">
        <v>11</v>
      </c>
      <c r="E96" s="516" t="s">
        <v>246</v>
      </c>
      <c r="F96" s="517" t="s">
        <v>247</v>
      </c>
      <c r="G96" s="517" t="s">
        <v>247</v>
      </c>
      <c r="H96" s="527" t="s">
        <v>608</v>
      </c>
      <c r="I96" s="519" t="s">
        <v>1</v>
      </c>
      <c r="J96" s="520">
        <v>1</v>
      </c>
      <c r="K96" s="521" t="s">
        <v>11</v>
      </c>
      <c r="L96" s="522">
        <v>235714.29</v>
      </c>
      <c r="M96" s="523">
        <f t="shared" si="6"/>
        <v>235714.28571428568</v>
      </c>
      <c r="N96" s="828">
        <v>264000</v>
      </c>
      <c r="O96" s="519" t="s">
        <v>801</v>
      </c>
      <c r="P96" s="524" t="s">
        <v>591</v>
      </c>
      <c r="Q96" s="524" t="s">
        <v>60</v>
      </c>
      <c r="R96" s="525">
        <v>0</v>
      </c>
    </row>
    <row r="97" spans="1:18" s="551" customFormat="1" ht="63.75" customHeight="1">
      <c r="A97" s="538" t="s">
        <v>489</v>
      </c>
      <c r="B97" s="539" t="s">
        <v>53</v>
      </c>
      <c r="C97" s="540" t="s">
        <v>51</v>
      </c>
      <c r="D97" s="540" t="s">
        <v>11</v>
      </c>
      <c r="E97" s="541" t="s">
        <v>323</v>
      </c>
      <c r="F97" s="542" t="s">
        <v>324</v>
      </c>
      <c r="G97" s="542" t="s">
        <v>324</v>
      </c>
      <c r="H97" s="543" t="s">
        <v>610</v>
      </c>
      <c r="I97" s="544" t="s">
        <v>1</v>
      </c>
      <c r="J97" s="545">
        <v>1</v>
      </c>
      <c r="K97" s="546" t="s">
        <v>11</v>
      </c>
      <c r="L97" s="547">
        <v>321428.57</v>
      </c>
      <c r="M97" s="548">
        <f aca="true" t="shared" si="7" ref="M97:M112">N97/1.12</f>
        <v>321428.5714285714</v>
      </c>
      <c r="N97" s="547">
        <v>360000</v>
      </c>
      <c r="O97" s="545" t="s">
        <v>61</v>
      </c>
      <c r="P97" s="549" t="s">
        <v>591</v>
      </c>
      <c r="Q97" s="549" t="s">
        <v>600</v>
      </c>
      <c r="R97" s="550">
        <v>0</v>
      </c>
    </row>
    <row r="98" spans="1:18" s="239" customFormat="1" ht="90" customHeight="1">
      <c r="A98" s="226" t="s">
        <v>708</v>
      </c>
      <c r="B98" s="227" t="s">
        <v>53</v>
      </c>
      <c r="C98" s="228" t="s">
        <v>51</v>
      </c>
      <c r="D98" s="228" t="s">
        <v>11</v>
      </c>
      <c r="E98" s="229" t="s">
        <v>323</v>
      </c>
      <c r="F98" s="230" t="s">
        <v>324</v>
      </c>
      <c r="G98" s="230" t="s">
        <v>324</v>
      </c>
      <c r="H98" s="806" t="s">
        <v>609</v>
      </c>
      <c r="I98" s="241" t="s">
        <v>1</v>
      </c>
      <c r="J98" s="232">
        <v>1</v>
      </c>
      <c r="K98" s="234" t="s">
        <v>11</v>
      </c>
      <c r="L98" s="807">
        <v>454017.86</v>
      </c>
      <c r="M98" s="808">
        <f t="shared" si="7"/>
        <v>303571.4285714285</v>
      </c>
      <c r="N98" s="807">
        <v>340000</v>
      </c>
      <c r="O98" s="232" t="s">
        <v>59</v>
      </c>
      <c r="P98" s="237" t="s">
        <v>591</v>
      </c>
      <c r="Q98" s="237" t="s">
        <v>600</v>
      </c>
      <c r="R98" s="238">
        <v>0</v>
      </c>
    </row>
    <row r="99" spans="1:18" s="239" customFormat="1" ht="60.75" customHeight="1">
      <c r="A99" s="226" t="s">
        <v>709</v>
      </c>
      <c r="B99" s="227" t="s">
        <v>53</v>
      </c>
      <c r="C99" s="228" t="s">
        <v>51</v>
      </c>
      <c r="D99" s="228" t="s">
        <v>11</v>
      </c>
      <c r="E99" s="229" t="s">
        <v>255</v>
      </c>
      <c r="F99" s="230" t="s">
        <v>256</v>
      </c>
      <c r="G99" s="230" t="s">
        <v>256</v>
      </c>
      <c r="H99" s="240" t="s">
        <v>69</v>
      </c>
      <c r="I99" s="232" t="s">
        <v>1</v>
      </c>
      <c r="J99" s="232">
        <v>1</v>
      </c>
      <c r="K99" s="234" t="s">
        <v>11</v>
      </c>
      <c r="L99" s="244">
        <v>906250</v>
      </c>
      <c r="M99" s="236">
        <f t="shared" si="7"/>
        <v>906249.9999999999</v>
      </c>
      <c r="N99" s="805">
        <v>1015000</v>
      </c>
      <c r="O99" s="232" t="s">
        <v>61</v>
      </c>
      <c r="P99" s="237" t="s">
        <v>591</v>
      </c>
      <c r="Q99" s="237" t="s">
        <v>600</v>
      </c>
      <c r="R99" s="238">
        <v>0</v>
      </c>
    </row>
    <row r="100" spans="1:18" s="239" customFormat="1" ht="61.5" customHeight="1">
      <c r="A100" s="226" t="s">
        <v>710</v>
      </c>
      <c r="B100" s="227" t="s">
        <v>53</v>
      </c>
      <c r="C100" s="228" t="s">
        <v>51</v>
      </c>
      <c r="D100" s="228" t="s">
        <v>11</v>
      </c>
      <c r="E100" s="229" t="s">
        <v>248</v>
      </c>
      <c r="F100" s="245" t="s">
        <v>249</v>
      </c>
      <c r="G100" s="230" t="s">
        <v>250</v>
      </c>
      <c r="H100" s="240" t="s">
        <v>5</v>
      </c>
      <c r="I100" s="232" t="s">
        <v>1</v>
      </c>
      <c r="J100" s="233">
        <v>1</v>
      </c>
      <c r="K100" s="234" t="s">
        <v>11</v>
      </c>
      <c r="L100" s="235">
        <v>8839.29</v>
      </c>
      <c r="M100" s="236">
        <f t="shared" si="7"/>
        <v>8839.285714285714</v>
      </c>
      <c r="N100" s="804">
        <v>9900</v>
      </c>
      <c r="O100" s="232" t="s">
        <v>61</v>
      </c>
      <c r="P100" s="237" t="s">
        <v>591</v>
      </c>
      <c r="Q100" s="237" t="s">
        <v>600</v>
      </c>
      <c r="R100" s="243" t="s">
        <v>71</v>
      </c>
    </row>
    <row r="101" spans="1:18" s="239" customFormat="1" ht="46.5" customHeight="1">
      <c r="A101" s="226" t="s">
        <v>711</v>
      </c>
      <c r="B101" s="227" t="s">
        <v>53</v>
      </c>
      <c r="C101" s="228" t="s">
        <v>51</v>
      </c>
      <c r="D101" s="228" t="s">
        <v>11</v>
      </c>
      <c r="E101" s="229" t="s">
        <v>251</v>
      </c>
      <c r="F101" s="245" t="s">
        <v>252</v>
      </c>
      <c r="G101" s="230" t="s">
        <v>252</v>
      </c>
      <c r="H101" s="240" t="s">
        <v>6</v>
      </c>
      <c r="I101" s="232" t="s">
        <v>1</v>
      </c>
      <c r="J101" s="233">
        <v>1</v>
      </c>
      <c r="K101" s="234" t="s">
        <v>11</v>
      </c>
      <c r="L101" s="235">
        <v>8750</v>
      </c>
      <c r="M101" s="236">
        <f t="shared" si="7"/>
        <v>8750</v>
      </c>
      <c r="N101" s="804">
        <v>9800</v>
      </c>
      <c r="O101" s="232" t="s">
        <v>61</v>
      </c>
      <c r="P101" s="237" t="s">
        <v>591</v>
      </c>
      <c r="Q101" s="237" t="s">
        <v>600</v>
      </c>
      <c r="R101" s="243" t="s">
        <v>71</v>
      </c>
    </row>
    <row r="102" spans="1:18" s="239" customFormat="1" ht="48.75" customHeight="1">
      <c r="A102" s="226" t="s">
        <v>712</v>
      </c>
      <c r="B102" s="227" t="s">
        <v>53</v>
      </c>
      <c r="C102" s="228" t="s">
        <v>51</v>
      </c>
      <c r="D102" s="228" t="s">
        <v>11</v>
      </c>
      <c r="E102" s="229" t="s">
        <v>253</v>
      </c>
      <c r="F102" s="245" t="s">
        <v>254</v>
      </c>
      <c r="G102" s="230" t="s">
        <v>254</v>
      </c>
      <c r="H102" s="240" t="s">
        <v>7</v>
      </c>
      <c r="I102" s="232" t="s">
        <v>1</v>
      </c>
      <c r="J102" s="233">
        <v>1</v>
      </c>
      <c r="K102" s="234" t="s">
        <v>11</v>
      </c>
      <c r="L102" s="235">
        <v>9375</v>
      </c>
      <c r="M102" s="236">
        <f t="shared" si="7"/>
        <v>9375</v>
      </c>
      <c r="N102" s="804">
        <v>10500</v>
      </c>
      <c r="O102" s="232" t="s">
        <v>61</v>
      </c>
      <c r="P102" s="237" t="s">
        <v>591</v>
      </c>
      <c r="Q102" s="237" t="s">
        <v>600</v>
      </c>
      <c r="R102" s="243" t="s">
        <v>71</v>
      </c>
    </row>
    <row r="103" spans="1:18" s="239" customFormat="1" ht="54" customHeight="1">
      <c r="A103" s="226" t="s">
        <v>713</v>
      </c>
      <c r="B103" s="227" t="s">
        <v>53</v>
      </c>
      <c r="C103" s="228" t="s">
        <v>51</v>
      </c>
      <c r="D103" s="228" t="s">
        <v>11</v>
      </c>
      <c r="E103" s="229" t="s">
        <v>248</v>
      </c>
      <c r="F103" s="245" t="s">
        <v>249</v>
      </c>
      <c r="G103" s="230" t="s">
        <v>250</v>
      </c>
      <c r="H103" s="240" t="s">
        <v>8</v>
      </c>
      <c r="I103" s="232" t="s">
        <v>1</v>
      </c>
      <c r="J103" s="233">
        <v>1</v>
      </c>
      <c r="K103" s="234" t="s">
        <v>11</v>
      </c>
      <c r="L103" s="235">
        <v>8750</v>
      </c>
      <c r="M103" s="236">
        <f>N103/1.12</f>
        <v>8750</v>
      </c>
      <c r="N103" s="804">
        <v>9800</v>
      </c>
      <c r="O103" s="232" t="s">
        <v>61</v>
      </c>
      <c r="P103" s="237" t="s">
        <v>591</v>
      </c>
      <c r="Q103" s="237" t="s">
        <v>600</v>
      </c>
      <c r="R103" s="243" t="s">
        <v>71</v>
      </c>
    </row>
    <row r="104" spans="1:18" s="239" customFormat="1" ht="60.75" customHeight="1">
      <c r="A104" s="226" t="s">
        <v>490</v>
      </c>
      <c r="B104" s="227" t="s">
        <v>53</v>
      </c>
      <c r="C104" s="228" t="s">
        <v>51</v>
      </c>
      <c r="D104" s="228" t="s">
        <v>11</v>
      </c>
      <c r="E104" s="229" t="s">
        <v>262</v>
      </c>
      <c r="F104" s="230" t="s">
        <v>263</v>
      </c>
      <c r="G104" s="230" t="s">
        <v>263</v>
      </c>
      <c r="H104" s="242" t="s">
        <v>1227</v>
      </c>
      <c r="I104" s="232" t="s">
        <v>1</v>
      </c>
      <c r="J104" s="233">
        <v>1</v>
      </c>
      <c r="K104" s="234" t="s">
        <v>11</v>
      </c>
      <c r="L104" s="235">
        <f>M104</f>
        <v>42857.142857142855</v>
      </c>
      <c r="M104" s="236">
        <f t="shared" si="7"/>
        <v>42857.142857142855</v>
      </c>
      <c r="N104" s="804">
        <v>48000</v>
      </c>
      <c r="O104" s="232" t="s">
        <v>61</v>
      </c>
      <c r="P104" s="237" t="s">
        <v>591</v>
      </c>
      <c r="Q104" s="237" t="s">
        <v>600</v>
      </c>
      <c r="R104" s="243" t="s">
        <v>71</v>
      </c>
    </row>
    <row r="105" spans="1:18" s="239" customFormat="1" ht="56.25" customHeight="1">
      <c r="A105" s="226" t="s">
        <v>491</v>
      </c>
      <c r="B105" s="227" t="s">
        <v>53</v>
      </c>
      <c r="C105" s="228" t="s">
        <v>51</v>
      </c>
      <c r="D105" s="228" t="s">
        <v>11</v>
      </c>
      <c r="E105" s="229" t="s">
        <v>325</v>
      </c>
      <c r="F105" s="230" t="s">
        <v>326</v>
      </c>
      <c r="G105" s="230" t="s">
        <v>326</v>
      </c>
      <c r="H105" s="240" t="s">
        <v>36</v>
      </c>
      <c r="I105" s="241" t="s">
        <v>1</v>
      </c>
      <c r="J105" s="233">
        <v>1</v>
      </c>
      <c r="K105" s="234" t="s">
        <v>11</v>
      </c>
      <c r="L105" s="235">
        <f>M105</f>
        <v>482553.57142857136</v>
      </c>
      <c r="M105" s="236">
        <f t="shared" si="7"/>
        <v>482553.57142857136</v>
      </c>
      <c r="N105" s="804">
        <v>540460</v>
      </c>
      <c r="O105" s="232" t="s">
        <v>61</v>
      </c>
      <c r="P105" s="237" t="s">
        <v>591</v>
      </c>
      <c r="Q105" s="237" t="s">
        <v>600</v>
      </c>
      <c r="R105" s="238">
        <v>0</v>
      </c>
    </row>
    <row r="106" spans="1:18" s="239" customFormat="1" ht="56.25" customHeight="1">
      <c r="A106" s="226" t="s">
        <v>1226</v>
      </c>
      <c r="B106" s="227" t="s">
        <v>53</v>
      </c>
      <c r="C106" s="228" t="s">
        <v>51</v>
      </c>
      <c r="D106" s="228" t="s">
        <v>11</v>
      </c>
      <c r="E106" s="229" t="s">
        <v>325</v>
      </c>
      <c r="F106" s="230" t="s">
        <v>326</v>
      </c>
      <c r="G106" s="230" t="s">
        <v>326</v>
      </c>
      <c r="H106" s="240" t="s">
        <v>36</v>
      </c>
      <c r="I106" s="241" t="s">
        <v>1</v>
      </c>
      <c r="J106" s="233">
        <v>1</v>
      </c>
      <c r="K106" s="234" t="s">
        <v>11</v>
      </c>
      <c r="L106" s="235">
        <f>M106</f>
        <v>26999.999999999996</v>
      </c>
      <c r="M106" s="236">
        <f>N106/1.12</f>
        <v>26999.999999999996</v>
      </c>
      <c r="N106" s="804">
        <v>30240</v>
      </c>
      <c r="O106" s="232" t="s">
        <v>801</v>
      </c>
      <c r="P106" s="237" t="s">
        <v>591</v>
      </c>
      <c r="Q106" s="237" t="s">
        <v>600</v>
      </c>
      <c r="R106" s="238">
        <v>0</v>
      </c>
    </row>
    <row r="107" spans="1:18" s="239" customFormat="1" ht="99" customHeight="1">
      <c r="A107" s="226" t="s">
        <v>714</v>
      </c>
      <c r="B107" s="227" t="s">
        <v>53</v>
      </c>
      <c r="C107" s="228" t="s">
        <v>51</v>
      </c>
      <c r="D107" s="228" t="s">
        <v>11</v>
      </c>
      <c r="E107" s="229" t="s">
        <v>325</v>
      </c>
      <c r="F107" s="230" t="s">
        <v>326</v>
      </c>
      <c r="G107" s="230" t="s">
        <v>326</v>
      </c>
      <c r="H107" s="231" t="s">
        <v>607</v>
      </c>
      <c r="I107" s="232" t="s">
        <v>1</v>
      </c>
      <c r="J107" s="233">
        <v>1</v>
      </c>
      <c r="K107" s="234" t="s">
        <v>11</v>
      </c>
      <c r="L107" s="235">
        <v>123214.29</v>
      </c>
      <c r="M107" s="236">
        <f t="shared" si="7"/>
        <v>123214.2857142857</v>
      </c>
      <c r="N107" s="804">
        <v>138000</v>
      </c>
      <c r="O107" s="232" t="s">
        <v>61</v>
      </c>
      <c r="P107" s="237" t="s">
        <v>591</v>
      </c>
      <c r="Q107" s="237" t="s">
        <v>600</v>
      </c>
      <c r="R107" s="238">
        <v>0</v>
      </c>
    </row>
    <row r="108" spans="1:18" s="239" customFormat="1" ht="72.75" customHeight="1">
      <c r="A108" s="226" t="s">
        <v>715</v>
      </c>
      <c r="B108" s="227" t="s">
        <v>53</v>
      </c>
      <c r="C108" s="228" t="s">
        <v>51</v>
      </c>
      <c r="D108" s="228" t="s">
        <v>11</v>
      </c>
      <c r="E108" s="229" t="s">
        <v>325</v>
      </c>
      <c r="F108" s="230" t="s">
        <v>326</v>
      </c>
      <c r="G108" s="230" t="s">
        <v>326</v>
      </c>
      <c r="H108" s="231" t="s">
        <v>33</v>
      </c>
      <c r="I108" s="232" t="s">
        <v>1</v>
      </c>
      <c r="J108" s="233">
        <v>1</v>
      </c>
      <c r="K108" s="234" t="s">
        <v>11</v>
      </c>
      <c r="L108" s="235">
        <v>96428.57</v>
      </c>
      <c r="M108" s="236">
        <f t="shared" si="7"/>
        <v>96428.57142857142</v>
      </c>
      <c r="N108" s="804">
        <v>108000</v>
      </c>
      <c r="O108" s="232" t="s">
        <v>61</v>
      </c>
      <c r="P108" s="237" t="s">
        <v>591</v>
      </c>
      <c r="Q108" s="237" t="s">
        <v>600</v>
      </c>
      <c r="R108" s="238">
        <v>0</v>
      </c>
    </row>
    <row r="109" spans="1:18" s="239" customFormat="1" ht="51" customHeight="1">
      <c r="A109" s="226" t="s">
        <v>1177</v>
      </c>
      <c r="B109" s="227" t="s">
        <v>53</v>
      </c>
      <c r="C109" s="228" t="s">
        <v>51</v>
      </c>
      <c r="D109" s="228" t="s">
        <v>11</v>
      </c>
      <c r="E109" s="229" t="s">
        <v>325</v>
      </c>
      <c r="F109" s="230" t="s">
        <v>326</v>
      </c>
      <c r="G109" s="230" t="s">
        <v>326</v>
      </c>
      <c r="H109" s="231" t="s">
        <v>739</v>
      </c>
      <c r="I109" s="232" t="s">
        <v>1</v>
      </c>
      <c r="J109" s="233">
        <v>1</v>
      </c>
      <c r="K109" s="234" t="s">
        <v>11</v>
      </c>
      <c r="L109" s="235">
        <v>96428.57</v>
      </c>
      <c r="M109" s="236">
        <f>N109/1.12</f>
        <v>92857.14285714286</v>
      </c>
      <c r="N109" s="804">
        <v>104000</v>
      </c>
      <c r="O109" s="232" t="s">
        <v>393</v>
      </c>
      <c r="P109" s="237" t="s">
        <v>591</v>
      </c>
      <c r="Q109" s="237" t="s">
        <v>600</v>
      </c>
      <c r="R109" s="238">
        <v>0</v>
      </c>
    </row>
    <row r="110" spans="1:18" s="258" customFormat="1" ht="63" customHeight="1">
      <c r="A110" s="246" t="s">
        <v>492</v>
      </c>
      <c r="B110" s="247" t="s">
        <v>53</v>
      </c>
      <c r="C110" s="248" t="s">
        <v>51</v>
      </c>
      <c r="D110" s="248" t="s">
        <v>11</v>
      </c>
      <c r="E110" s="249" t="s">
        <v>327</v>
      </c>
      <c r="F110" s="250" t="s">
        <v>328</v>
      </c>
      <c r="G110" s="250" t="s">
        <v>603</v>
      </c>
      <c r="H110" s="251" t="s">
        <v>604</v>
      </c>
      <c r="I110" s="252" t="s">
        <v>2</v>
      </c>
      <c r="J110" s="252">
        <v>1</v>
      </c>
      <c r="K110" s="253" t="s">
        <v>11</v>
      </c>
      <c r="L110" s="254">
        <v>2745000</v>
      </c>
      <c r="M110" s="255">
        <f>N110/1.12</f>
        <v>2744999.9999999995</v>
      </c>
      <c r="N110" s="254">
        <v>3074400</v>
      </c>
      <c r="O110" s="252" t="s">
        <v>61</v>
      </c>
      <c r="P110" s="256" t="s">
        <v>591</v>
      </c>
      <c r="Q110" s="256" t="s">
        <v>600</v>
      </c>
      <c r="R110" s="257">
        <v>0</v>
      </c>
    </row>
    <row r="111" spans="1:18" s="258" customFormat="1" ht="65.25" customHeight="1">
      <c r="A111" s="246" t="s">
        <v>493</v>
      </c>
      <c r="B111" s="247" t="s">
        <v>53</v>
      </c>
      <c r="C111" s="248" t="s">
        <v>51</v>
      </c>
      <c r="D111" s="248" t="s">
        <v>11</v>
      </c>
      <c r="E111" s="249" t="s">
        <v>327</v>
      </c>
      <c r="F111" s="250" t="s">
        <v>328</v>
      </c>
      <c r="G111" s="250" t="s">
        <v>603</v>
      </c>
      <c r="H111" s="251" t="s">
        <v>605</v>
      </c>
      <c r="I111" s="252" t="s">
        <v>2</v>
      </c>
      <c r="J111" s="252">
        <v>1</v>
      </c>
      <c r="K111" s="253" t="s">
        <v>11</v>
      </c>
      <c r="L111" s="254">
        <v>2745000</v>
      </c>
      <c r="M111" s="255">
        <f>N111/1.12</f>
        <v>2744999.9999999995</v>
      </c>
      <c r="N111" s="254">
        <v>3074400</v>
      </c>
      <c r="O111" s="252" t="s">
        <v>61</v>
      </c>
      <c r="P111" s="256" t="s">
        <v>591</v>
      </c>
      <c r="Q111" s="256" t="s">
        <v>600</v>
      </c>
      <c r="R111" s="257">
        <v>0</v>
      </c>
    </row>
    <row r="112" spans="1:18" s="258" customFormat="1" ht="56.25" customHeight="1">
      <c r="A112" s="246" t="s">
        <v>716</v>
      </c>
      <c r="B112" s="247" t="s">
        <v>53</v>
      </c>
      <c r="C112" s="248" t="s">
        <v>51</v>
      </c>
      <c r="D112" s="248" t="s">
        <v>11</v>
      </c>
      <c r="E112" s="249" t="s">
        <v>327</v>
      </c>
      <c r="F112" s="250" t="s">
        <v>328</v>
      </c>
      <c r="G112" s="259" t="s">
        <v>601</v>
      </c>
      <c r="H112" s="251" t="s">
        <v>602</v>
      </c>
      <c r="I112" s="252" t="s">
        <v>1</v>
      </c>
      <c r="J112" s="260">
        <v>1</v>
      </c>
      <c r="K112" s="253" t="s">
        <v>11</v>
      </c>
      <c r="L112" s="254">
        <v>2745000</v>
      </c>
      <c r="M112" s="255">
        <f t="shared" si="7"/>
        <v>2744999.9999999995</v>
      </c>
      <c r="N112" s="254">
        <v>3074400</v>
      </c>
      <c r="O112" s="252" t="s">
        <v>61</v>
      </c>
      <c r="P112" s="256" t="s">
        <v>591</v>
      </c>
      <c r="Q112" s="256" t="s">
        <v>600</v>
      </c>
      <c r="R112" s="257">
        <v>0</v>
      </c>
    </row>
    <row r="113" spans="1:18" s="479" customFormat="1" ht="63" customHeight="1">
      <c r="A113" s="468" t="s">
        <v>717</v>
      </c>
      <c r="B113" s="469" t="s">
        <v>53</v>
      </c>
      <c r="C113" s="470" t="s">
        <v>51</v>
      </c>
      <c r="D113" s="470" t="s">
        <v>11</v>
      </c>
      <c r="E113" s="471" t="s">
        <v>243</v>
      </c>
      <c r="F113" s="472" t="s">
        <v>244</v>
      </c>
      <c r="G113" s="472" t="s">
        <v>245</v>
      </c>
      <c r="H113" s="472" t="s">
        <v>25</v>
      </c>
      <c r="I113" s="473" t="s">
        <v>1</v>
      </c>
      <c r="J113" s="474">
        <v>1</v>
      </c>
      <c r="K113" s="475" t="s">
        <v>11</v>
      </c>
      <c r="L113" s="476">
        <v>575000</v>
      </c>
      <c r="M113" s="476">
        <f aca="true" t="shared" si="8" ref="M113:M132">N113/1.12</f>
        <v>182142.85714285713</v>
      </c>
      <c r="N113" s="476">
        <f>254000-50000</f>
        <v>204000</v>
      </c>
      <c r="O113" s="473" t="s">
        <v>45</v>
      </c>
      <c r="P113" s="477" t="s">
        <v>591</v>
      </c>
      <c r="Q113" s="477" t="s">
        <v>600</v>
      </c>
      <c r="R113" s="478" t="s">
        <v>338</v>
      </c>
    </row>
    <row r="114" spans="1:18" s="479" customFormat="1" ht="63" customHeight="1">
      <c r="A114" s="468" t="s">
        <v>1273</v>
      </c>
      <c r="B114" s="469" t="s">
        <v>53</v>
      </c>
      <c r="C114" s="470" t="s">
        <v>51</v>
      </c>
      <c r="D114" s="470" t="s">
        <v>11</v>
      </c>
      <c r="E114" s="471" t="s">
        <v>243</v>
      </c>
      <c r="F114" s="472" t="s">
        <v>244</v>
      </c>
      <c r="G114" s="472" t="s">
        <v>245</v>
      </c>
      <c r="H114" s="472" t="s">
        <v>1274</v>
      </c>
      <c r="I114" s="473" t="s">
        <v>1</v>
      </c>
      <c r="J114" s="474">
        <v>1</v>
      </c>
      <c r="K114" s="475" t="s">
        <v>11</v>
      </c>
      <c r="L114" s="476">
        <v>575000</v>
      </c>
      <c r="M114" s="476">
        <f>N114/1.12</f>
        <v>482142.8571428571</v>
      </c>
      <c r="N114" s="476">
        <v>540000</v>
      </c>
      <c r="O114" s="473" t="s">
        <v>45</v>
      </c>
      <c r="P114" s="477" t="s">
        <v>591</v>
      </c>
      <c r="Q114" s="477" t="s">
        <v>600</v>
      </c>
      <c r="R114" s="478" t="s">
        <v>338</v>
      </c>
    </row>
    <row r="115" spans="1:18" s="479" customFormat="1" ht="63" customHeight="1">
      <c r="A115" s="468" t="s">
        <v>1275</v>
      </c>
      <c r="B115" s="469" t="s">
        <v>53</v>
      </c>
      <c r="C115" s="470" t="s">
        <v>51</v>
      </c>
      <c r="D115" s="470" t="s">
        <v>11</v>
      </c>
      <c r="E115" s="471" t="s">
        <v>243</v>
      </c>
      <c r="F115" s="472" t="s">
        <v>244</v>
      </c>
      <c r="G115" s="472" t="s">
        <v>245</v>
      </c>
      <c r="H115" s="472" t="s">
        <v>1276</v>
      </c>
      <c r="I115" s="473" t="s">
        <v>1</v>
      </c>
      <c r="J115" s="474">
        <v>1</v>
      </c>
      <c r="K115" s="475" t="s">
        <v>11</v>
      </c>
      <c r="L115" s="476">
        <v>44643</v>
      </c>
      <c r="M115" s="476">
        <f>N115/1.12</f>
        <v>44642.85714285714</v>
      </c>
      <c r="N115" s="476">
        <v>50000</v>
      </c>
      <c r="O115" s="473" t="s">
        <v>45</v>
      </c>
      <c r="P115" s="477" t="s">
        <v>591</v>
      </c>
      <c r="Q115" s="477" t="s">
        <v>600</v>
      </c>
      <c r="R115" s="478" t="s">
        <v>338</v>
      </c>
    </row>
    <row r="116" spans="1:18" s="479" customFormat="1" ht="58.5" customHeight="1">
      <c r="A116" s="468" t="s">
        <v>1178</v>
      </c>
      <c r="B116" s="469" t="s">
        <v>53</v>
      </c>
      <c r="C116" s="470" t="s">
        <v>51</v>
      </c>
      <c r="D116" s="470" t="s">
        <v>11</v>
      </c>
      <c r="E116" s="471" t="s">
        <v>243</v>
      </c>
      <c r="F116" s="472" t="s">
        <v>244</v>
      </c>
      <c r="G116" s="472" t="s">
        <v>245</v>
      </c>
      <c r="H116" s="472" t="s">
        <v>606</v>
      </c>
      <c r="I116" s="473" t="s">
        <v>1</v>
      </c>
      <c r="J116" s="474">
        <v>1</v>
      </c>
      <c r="K116" s="475" t="s">
        <v>11</v>
      </c>
      <c r="L116" s="476">
        <v>40000</v>
      </c>
      <c r="M116" s="476">
        <f t="shared" si="8"/>
        <v>39999.99999999999</v>
      </c>
      <c r="N116" s="476">
        <v>44800</v>
      </c>
      <c r="O116" s="473" t="s">
        <v>44</v>
      </c>
      <c r="P116" s="477" t="s">
        <v>591</v>
      </c>
      <c r="Q116" s="477" t="s">
        <v>67</v>
      </c>
      <c r="R116" s="478">
        <v>100</v>
      </c>
    </row>
    <row r="117" spans="1:18" s="320" customFormat="1" ht="50.25" customHeight="1">
      <c r="A117" s="307" t="s">
        <v>494</v>
      </c>
      <c r="B117" s="308" t="s">
        <v>53</v>
      </c>
      <c r="C117" s="309" t="s">
        <v>51</v>
      </c>
      <c r="D117" s="309" t="s">
        <v>11</v>
      </c>
      <c r="E117" s="324" t="s">
        <v>260</v>
      </c>
      <c r="F117" s="325" t="s">
        <v>261</v>
      </c>
      <c r="G117" s="325" t="s">
        <v>261</v>
      </c>
      <c r="H117" s="326" t="s">
        <v>289</v>
      </c>
      <c r="I117" s="313" t="s">
        <v>1</v>
      </c>
      <c r="J117" s="314">
        <v>1</v>
      </c>
      <c r="K117" s="315" t="s">
        <v>11</v>
      </c>
      <c r="L117" s="316">
        <f>M117</f>
        <v>982142.857142857</v>
      </c>
      <c r="M117" s="317">
        <f t="shared" si="8"/>
        <v>982142.857142857</v>
      </c>
      <c r="N117" s="810">
        <v>1100000</v>
      </c>
      <c r="O117" s="313" t="s">
        <v>393</v>
      </c>
      <c r="P117" s="318" t="s">
        <v>591</v>
      </c>
      <c r="Q117" s="318" t="s">
        <v>67</v>
      </c>
      <c r="R117" s="319">
        <v>0</v>
      </c>
    </row>
    <row r="118" spans="1:18" s="320" customFormat="1" ht="50.25" customHeight="1">
      <c r="A118" s="307" t="s">
        <v>936</v>
      </c>
      <c r="B118" s="308" t="s">
        <v>53</v>
      </c>
      <c r="C118" s="309" t="s">
        <v>51</v>
      </c>
      <c r="D118" s="309" t="s">
        <v>11</v>
      </c>
      <c r="E118" s="310" t="s">
        <v>260</v>
      </c>
      <c r="F118" s="311" t="s">
        <v>938</v>
      </c>
      <c r="G118" s="311" t="s">
        <v>938</v>
      </c>
      <c r="H118" s="312" t="s">
        <v>939</v>
      </c>
      <c r="I118" s="313" t="s">
        <v>1</v>
      </c>
      <c r="J118" s="314">
        <v>1</v>
      </c>
      <c r="K118" s="315" t="s">
        <v>11</v>
      </c>
      <c r="L118" s="316">
        <f>M118</f>
        <v>133928.57142857142</v>
      </c>
      <c r="M118" s="317">
        <f t="shared" si="8"/>
        <v>133928.57142857142</v>
      </c>
      <c r="N118" s="810">
        <v>150000</v>
      </c>
      <c r="O118" s="313" t="s">
        <v>46</v>
      </c>
      <c r="P118" s="318" t="s">
        <v>591</v>
      </c>
      <c r="Q118" s="318" t="s">
        <v>67</v>
      </c>
      <c r="R118" s="319">
        <v>0</v>
      </c>
    </row>
    <row r="119" spans="1:18" s="320" customFormat="1" ht="50.25" customHeight="1">
      <c r="A119" s="307" t="s">
        <v>937</v>
      </c>
      <c r="B119" s="308" t="s">
        <v>53</v>
      </c>
      <c r="C119" s="309" t="s">
        <v>51</v>
      </c>
      <c r="D119" s="309" t="s">
        <v>11</v>
      </c>
      <c r="E119" s="310" t="s">
        <v>260</v>
      </c>
      <c r="F119" s="311" t="s">
        <v>938</v>
      </c>
      <c r="G119" s="311" t="s">
        <v>938</v>
      </c>
      <c r="H119" s="312" t="s">
        <v>940</v>
      </c>
      <c r="I119" s="313" t="s">
        <v>1</v>
      </c>
      <c r="J119" s="314">
        <v>1</v>
      </c>
      <c r="K119" s="315" t="s">
        <v>11</v>
      </c>
      <c r="L119" s="316">
        <f>M119</f>
        <v>133928.57142857142</v>
      </c>
      <c r="M119" s="317">
        <f t="shared" si="8"/>
        <v>133928.57142857142</v>
      </c>
      <c r="N119" s="810">
        <v>150000</v>
      </c>
      <c r="O119" s="313" t="s">
        <v>43</v>
      </c>
      <c r="P119" s="318" t="s">
        <v>591</v>
      </c>
      <c r="Q119" s="318" t="s">
        <v>67</v>
      </c>
      <c r="R119" s="319">
        <v>0</v>
      </c>
    </row>
    <row r="120" spans="1:18" s="306" customFormat="1" ht="57" customHeight="1">
      <c r="A120" s="298" t="s">
        <v>495</v>
      </c>
      <c r="B120" s="299" t="s">
        <v>53</v>
      </c>
      <c r="C120" s="300" t="s">
        <v>51</v>
      </c>
      <c r="D120" s="300" t="s">
        <v>11</v>
      </c>
      <c r="E120" s="347" t="s">
        <v>400</v>
      </c>
      <c r="F120" s="348" t="s">
        <v>401</v>
      </c>
      <c r="G120" s="348" t="s">
        <v>402</v>
      </c>
      <c r="H120" s="349" t="s">
        <v>617</v>
      </c>
      <c r="I120" s="350" t="s">
        <v>1</v>
      </c>
      <c r="J120" s="351">
        <v>1</v>
      </c>
      <c r="K120" s="303" t="s">
        <v>11</v>
      </c>
      <c r="L120" s="352">
        <v>2111607.14</v>
      </c>
      <c r="M120" s="352">
        <f t="shared" si="8"/>
        <v>2111607.1428571427</v>
      </c>
      <c r="N120" s="353">
        <v>2365000</v>
      </c>
      <c r="O120" s="302" t="s">
        <v>61</v>
      </c>
      <c r="P120" s="304" t="s">
        <v>591</v>
      </c>
      <c r="Q120" s="304" t="s">
        <v>600</v>
      </c>
      <c r="R120" s="305">
        <v>0</v>
      </c>
    </row>
    <row r="121" spans="1:18" s="200" customFormat="1" ht="61.5" customHeight="1">
      <c r="A121" s="192" t="s">
        <v>496</v>
      </c>
      <c r="B121" s="193" t="s">
        <v>53</v>
      </c>
      <c r="C121" s="194" t="s">
        <v>51</v>
      </c>
      <c r="D121" s="194" t="s">
        <v>11</v>
      </c>
      <c r="E121" s="195" t="s">
        <v>679</v>
      </c>
      <c r="F121" s="196" t="s">
        <v>680</v>
      </c>
      <c r="G121" s="384" t="s">
        <v>620</v>
      </c>
      <c r="H121" s="385" t="s">
        <v>619</v>
      </c>
      <c r="I121" s="386" t="s">
        <v>1</v>
      </c>
      <c r="J121" s="387">
        <v>1</v>
      </c>
      <c r="K121" s="197" t="s">
        <v>11</v>
      </c>
      <c r="L121" s="388">
        <f aca="true" t="shared" si="9" ref="L121:L126">M121</f>
        <v>2119985.714285714</v>
      </c>
      <c r="M121" s="388">
        <f t="shared" si="8"/>
        <v>2119985.714285714</v>
      </c>
      <c r="N121" s="816">
        <v>2374384</v>
      </c>
      <c r="O121" s="198" t="s">
        <v>61</v>
      </c>
      <c r="P121" s="199" t="s">
        <v>591</v>
      </c>
      <c r="Q121" s="199" t="s">
        <v>600</v>
      </c>
      <c r="R121" s="389">
        <v>0</v>
      </c>
    </row>
    <row r="122" spans="1:18" s="200" customFormat="1" ht="52.5" customHeight="1">
      <c r="A122" s="192" t="s">
        <v>497</v>
      </c>
      <c r="B122" s="193" t="s">
        <v>53</v>
      </c>
      <c r="C122" s="194" t="s">
        <v>51</v>
      </c>
      <c r="D122" s="194" t="s">
        <v>11</v>
      </c>
      <c r="E122" s="390" t="s">
        <v>683</v>
      </c>
      <c r="F122" s="384" t="s">
        <v>684</v>
      </c>
      <c r="G122" s="384" t="s">
        <v>621</v>
      </c>
      <c r="H122" s="385" t="s">
        <v>619</v>
      </c>
      <c r="I122" s="386" t="s">
        <v>1</v>
      </c>
      <c r="J122" s="387">
        <v>1</v>
      </c>
      <c r="K122" s="197" t="s">
        <v>11</v>
      </c>
      <c r="L122" s="388">
        <f t="shared" si="9"/>
        <v>3110078.5714285714</v>
      </c>
      <c r="M122" s="388">
        <f t="shared" si="8"/>
        <v>3110078.5714285714</v>
      </c>
      <c r="N122" s="816">
        <v>3483288</v>
      </c>
      <c r="O122" s="198" t="s">
        <v>61</v>
      </c>
      <c r="P122" s="199" t="s">
        <v>591</v>
      </c>
      <c r="Q122" s="199" t="s">
        <v>600</v>
      </c>
      <c r="R122" s="389">
        <v>0</v>
      </c>
    </row>
    <row r="123" spans="1:18" s="200" customFormat="1" ht="52.5" customHeight="1">
      <c r="A123" s="192" t="s">
        <v>498</v>
      </c>
      <c r="B123" s="193" t="s">
        <v>53</v>
      </c>
      <c r="C123" s="194" t="s">
        <v>51</v>
      </c>
      <c r="D123" s="194" t="s">
        <v>11</v>
      </c>
      <c r="E123" s="195" t="s">
        <v>677</v>
      </c>
      <c r="F123" s="196" t="s">
        <v>678</v>
      </c>
      <c r="G123" s="384" t="s">
        <v>622</v>
      </c>
      <c r="H123" s="385" t="s">
        <v>619</v>
      </c>
      <c r="I123" s="386" t="s">
        <v>1</v>
      </c>
      <c r="J123" s="387">
        <v>1</v>
      </c>
      <c r="K123" s="197" t="s">
        <v>11</v>
      </c>
      <c r="L123" s="388">
        <f t="shared" si="9"/>
        <v>5089167.857142856</v>
      </c>
      <c r="M123" s="388">
        <f t="shared" si="8"/>
        <v>5089167.857142856</v>
      </c>
      <c r="N123" s="816">
        <v>5699868</v>
      </c>
      <c r="O123" s="198" t="s">
        <v>61</v>
      </c>
      <c r="P123" s="199" t="s">
        <v>591</v>
      </c>
      <c r="Q123" s="199" t="s">
        <v>600</v>
      </c>
      <c r="R123" s="389">
        <v>0</v>
      </c>
    </row>
    <row r="124" spans="1:18" s="200" customFormat="1" ht="64.5" customHeight="1">
      <c r="A124" s="192" t="s">
        <v>718</v>
      </c>
      <c r="B124" s="193" t="s">
        <v>53</v>
      </c>
      <c r="C124" s="194" t="s">
        <v>51</v>
      </c>
      <c r="D124" s="194" t="s">
        <v>11</v>
      </c>
      <c r="E124" s="195" t="s">
        <v>681</v>
      </c>
      <c r="F124" s="196" t="s">
        <v>682</v>
      </c>
      <c r="G124" s="384" t="s">
        <v>623</v>
      </c>
      <c r="H124" s="385" t="s">
        <v>619</v>
      </c>
      <c r="I124" s="386" t="s">
        <v>1</v>
      </c>
      <c r="J124" s="387">
        <v>1</v>
      </c>
      <c r="K124" s="197" t="s">
        <v>11</v>
      </c>
      <c r="L124" s="388">
        <f t="shared" si="9"/>
        <v>184785.71428571426</v>
      </c>
      <c r="M124" s="388">
        <f t="shared" si="8"/>
        <v>184785.71428571426</v>
      </c>
      <c r="N124" s="816">
        <v>206960</v>
      </c>
      <c r="O124" s="198" t="s">
        <v>61</v>
      </c>
      <c r="P124" s="199" t="s">
        <v>591</v>
      </c>
      <c r="Q124" s="199" t="s">
        <v>600</v>
      </c>
      <c r="R124" s="389">
        <v>0</v>
      </c>
    </row>
    <row r="125" spans="1:18" s="155" customFormat="1" ht="52.5" customHeight="1">
      <c r="A125" s="140" t="s">
        <v>719</v>
      </c>
      <c r="B125" s="141" t="s">
        <v>53</v>
      </c>
      <c r="C125" s="142" t="s">
        <v>51</v>
      </c>
      <c r="D125" s="142" t="s">
        <v>11</v>
      </c>
      <c r="E125" s="143" t="s">
        <v>257</v>
      </c>
      <c r="F125" s="144" t="s">
        <v>258</v>
      </c>
      <c r="G125" s="144" t="s">
        <v>259</v>
      </c>
      <c r="H125" s="170" t="s">
        <v>35</v>
      </c>
      <c r="I125" s="152" t="s">
        <v>1</v>
      </c>
      <c r="J125" s="171">
        <v>1</v>
      </c>
      <c r="K125" s="148" t="s">
        <v>11</v>
      </c>
      <c r="L125" s="151">
        <f t="shared" si="9"/>
        <v>982142.857142857</v>
      </c>
      <c r="M125" s="151">
        <f t="shared" si="8"/>
        <v>982142.857142857</v>
      </c>
      <c r="N125" s="798">
        <v>1100000</v>
      </c>
      <c r="O125" s="152" t="s">
        <v>45</v>
      </c>
      <c r="P125" s="153" t="s">
        <v>591</v>
      </c>
      <c r="Q125" s="153" t="s">
        <v>600</v>
      </c>
      <c r="R125" s="154">
        <v>0</v>
      </c>
    </row>
    <row r="126" spans="1:18" s="155" customFormat="1" ht="54" customHeight="1">
      <c r="A126" s="140" t="s">
        <v>741</v>
      </c>
      <c r="B126" s="141" t="s">
        <v>53</v>
      </c>
      <c r="C126" s="142" t="s">
        <v>51</v>
      </c>
      <c r="D126" s="142" t="s">
        <v>11</v>
      </c>
      <c r="E126" s="143" t="s">
        <v>257</v>
      </c>
      <c r="F126" s="144" t="s">
        <v>258</v>
      </c>
      <c r="G126" s="144" t="s">
        <v>259</v>
      </c>
      <c r="H126" s="172" t="s">
        <v>336</v>
      </c>
      <c r="I126" s="173" t="s">
        <v>1</v>
      </c>
      <c r="J126" s="171">
        <v>1</v>
      </c>
      <c r="K126" s="148" t="s">
        <v>11</v>
      </c>
      <c r="L126" s="151">
        <f t="shared" si="9"/>
        <v>44642.85714285714</v>
      </c>
      <c r="M126" s="151">
        <f t="shared" si="8"/>
        <v>44642.85714285714</v>
      </c>
      <c r="N126" s="798">
        <v>50000</v>
      </c>
      <c r="O126" s="152" t="s">
        <v>58</v>
      </c>
      <c r="P126" s="153" t="s">
        <v>591</v>
      </c>
      <c r="Q126" s="153" t="s">
        <v>600</v>
      </c>
      <c r="R126" s="154">
        <v>0</v>
      </c>
    </row>
    <row r="127" spans="1:18" s="327" customFormat="1" ht="51.75" customHeight="1">
      <c r="A127" s="321" t="s">
        <v>849</v>
      </c>
      <c r="B127" s="322" t="s">
        <v>53</v>
      </c>
      <c r="C127" s="323" t="s">
        <v>51</v>
      </c>
      <c r="D127" s="323" t="s">
        <v>11</v>
      </c>
      <c r="E127" s="324" t="s">
        <v>260</v>
      </c>
      <c r="F127" s="325" t="s">
        <v>261</v>
      </c>
      <c r="G127" s="325" t="s">
        <v>261</v>
      </c>
      <c r="H127" s="326" t="s">
        <v>1228</v>
      </c>
      <c r="I127" s="313" t="s">
        <v>1</v>
      </c>
      <c r="J127" s="314">
        <v>1</v>
      </c>
      <c r="K127" s="315" t="s">
        <v>11</v>
      </c>
      <c r="L127" s="316">
        <f>M127</f>
        <v>267857.14285714284</v>
      </c>
      <c r="M127" s="317">
        <f>N127/1.12</f>
        <v>267857.14285714284</v>
      </c>
      <c r="N127" s="810">
        <v>300000</v>
      </c>
      <c r="O127" s="313" t="s">
        <v>1189</v>
      </c>
      <c r="P127" s="318" t="s">
        <v>591</v>
      </c>
      <c r="Q127" s="318" t="s">
        <v>67</v>
      </c>
      <c r="R127" s="319">
        <v>0</v>
      </c>
    </row>
    <row r="128" spans="1:24" s="430" customFormat="1" ht="60.75" customHeight="1">
      <c r="A128" s="427" t="s">
        <v>850</v>
      </c>
      <c r="B128" s="280" t="s">
        <v>53</v>
      </c>
      <c r="C128" s="281" t="s">
        <v>51</v>
      </c>
      <c r="D128" s="281" t="s">
        <v>11</v>
      </c>
      <c r="E128" s="424" t="s">
        <v>399</v>
      </c>
      <c r="F128" s="425" t="s">
        <v>337</v>
      </c>
      <c r="G128" s="425" t="s">
        <v>337</v>
      </c>
      <c r="H128" s="415" t="s">
        <v>37</v>
      </c>
      <c r="I128" s="419" t="s">
        <v>1</v>
      </c>
      <c r="J128" s="416">
        <v>1</v>
      </c>
      <c r="K128" s="284" t="s">
        <v>11</v>
      </c>
      <c r="L128" s="428">
        <v>267857</v>
      </c>
      <c r="M128" s="428">
        <f t="shared" si="8"/>
        <v>267857.14285714284</v>
      </c>
      <c r="N128" s="428">
        <v>300000</v>
      </c>
      <c r="O128" s="282" t="s">
        <v>61</v>
      </c>
      <c r="P128" s="285" t="s">
        <v>591</v>
      </c>
      <c r="Q128" s="285" t="s">
        <v>600</v>
      </c>
      <c r="R128" s="429">
        <v>0</v>
      </c>
      <c r="V128" s="287"/>
      <c r="W128" s="287"/>
      <c r="X128" s="287"/>
    </row>
    <row r="129" spans="1:24" s="594" customFormat="1" ht="61.5" customHeight="1">
      <c r="A129" s="735" t="s">
        <v>851</v>
      </c>
      <c r="B129" s="591" t="s">
        <v>53</v>
      </c>
      <c r="C129" s="736" t="s">
        <v>51</v>
      </c>
      <c r="D129" s="736" t="s">
        <v>11</v>
      </c>
      <c r="E129" s="737" t="s">
        <v>403</v>
      </c>
      <c r="F129" s="595" t="s">
        <v>404</v>
      </c>
      <c r="G129" s="595" t="s">
        <v>404</v>
      </c>
      <c r="H129" s="738" t="s">
        <v>618</v>
      </c>
      <c r="I129" s="739" t="s">
        <v>1</v>
      </c>
      <c r="J129" s="740">
        <v>1</v>
      </c>
      <c r="K129" s="741" t="s">
        <v>11</v>
      </c>
      <c r="L129" s="742">
        <v>114000</v>
      </c>
      <c r="M129" s="742">
        <f t="shared" si="8"/>
        <v>113999.99999999999</v>
      </c>
      <c r="N129" s="791">
        <v>127680</v>
      </c>
      <c r="O129" s="743" t="s">
        <v>61</v>
      </c>
      <c r="P129" s="592" t="s">
        <v>57</v>
      </c>
      <c r="Q129" s="592" t="s">
        <v>600</v>
      </c>
      <c r="R129" s="593">
        <v>0</v>
      </c>
      <c r="V129" s="744"/>
      <c r="W129" s="744"/>
      <c r="X129" s="744"/>
    </row>
    <row r="130" spans="1:18" s="275" customFormat="1" ht="58.5" customHeight="1">
      <c r="A130" s="261" t="s">
        <v>852</v>
      </c>
      <c r="B130" s="262" t="s">
        <v>53</v>
      </c>
      <c r="C130" s="263" t="s">
        <v>51</v>
      </c>
      <c r="D130" s="263" t="s">
        <v>11</v>
      </c>
      <c r="E130" s="264" t="s">
        <v>226</v>
      </c>
      <c r="F130" s="265" t="s">
        <v>227</v>
      </c>
      <c r="G130" s="265" t="s">
        <v>228</v>
      </c>
      <c r="H130" s="266" t="s">
        <v>47</v>
      </c>
      <c r="I130" s="267" t="s">
        <v>1</v>
      </c>
      <c r="J130" s="268">
        <v>1</v>
      </c>
      <c r="K130" s="269" t="s">
        <v>11</v>
      </c>
      <c r="L130" s="270">
        <v>9393214.29</v>
      </c>
      <c r="M130" s="271">
        <f t="shared" si="8"/>
        <v>9393214.285714285</v>
      </c>
      <c r="N130" s="809">
        <v>10520400</v>
      </c>
      <c r="O130" s="272" t="s">
        <v>61</v>
      </c>
      <c r="P130" s="273" t="s">
        <v>599</v>
      </c>
      <c r="Q130" s="273" t="s">
        <v>600</v>
      </c>
      <c r="R130" s="274">
        <v>0</v>
      </c>
    </row>
    <row r="131" spans="1:18" s="275" customFormat="1" ht="58.5" customHeight="1">
      <c r="A131" s="261" t="s">
        <v>853</v>
      </c>
      <c r="B131" s="262" t="s">
        <v>53</v>
      </c>
      <c r="C131" s="263" t="s">
        <v>51</v>
      </c>
      <c r="D131" s="263" t="s">
        <v>11</v>
      </c>
      <c r="E131" s="264" t="s">
        <v>226</v>
      </c>
      <c r="F131" s="265" t="s">
        <v>227</v>
      </c>
      <c r="G131" s="265" t="s">
        <v>228</v>
      </c>
      <c r="H131" s="265" t="s">
        <v>329</v>
      </c>
      <c r="I131" s="267" t="s">
        <v>1</v>
      </c>
      <c r="J131" s="268">
        <v>1</v>
      </c>
      <c r="K131" s="269" t="s">
        <v>11</v>
      </c>
      <c r="L131" s="270">
        <v>26785.71</v>
      </c>
      <c r="M131" s="271">
        <f t="shared" si="8"/>
        <v>26785.714285714283</v>
      </c>
      <c r="N131" s="809">
        <v>30000</v>
      </c>
      <c r="O131" s="272" t="s">
        <v>58</v>
      </c>
      <c r="P131" s="273" t="s">
        <v>599</v>
      </c>
      <c r="Q131" s="276" t="s">
        <v>339</v>
      </c>
      <c r="R131" s="274">
        <v>0</v>
      </c>
    </row>
    <row r="132" spans="1:18" s="275" customFormat="1" ht="44.25" customHeight="1">
      <c r="A132" s="261" t="s">
        <v>915</v>
      </c>
      <c r="B132" s="262" t="s">
        <v>53</v>
      </c>
      <c r="C132" s="263" t="s">
        <v>51</v>
      </c>
      <c r="D132" s="263" t="s">
        <v>11</v>
      </c>
      <c r="E132" s="264" t="s">
        <v>226</v>
      </c>
      <c r="F132" s="265" t="s">
        <v>227</v>
      </c>
      <c r="G132" s="265" t="s">
        <v>228</v>
      </c>
      <c r="H132" s="265" t="s">
        <v>330</v>
      </c>
      <c r="I132" s="267" t="s">
        <v>1</v>
      </c>
      <c r="J132" s="268">
        <v>1</v>
      </c>
      <c r="K132" s="269" t="s">
        <v>11</v>
      </c>
      <c r="L132" s="277">
        <v>89285.71</v>
      </c>
      <c r="M132" s="271">
        <f t="shared" si="8"/>
        <v>89285.71428571428</v>
      </c>
      <c r="N132" s="809">
        <v>100000</v>
      </c>
      <c r="O132" s="272" t="s">
        <v>58</v>
      </c>
      <c r="P132" s="273" t="s">
        <v>599</v>
      </c>
      <c r="Q132" s="278" t="s">
        <v>339</v>
      </c>
      <c r="R132" s="274">
        <v>100</v>
      </c>
    </row>
    <row r="133" spans="1:18" s="479" customFormat="1" ht="54.75" customHeight="1">
      <c r="A133" s="552" t="s">
        <v>932</v>
      </c>
      <c r="B133" s="469" t="s">
        <v>53</v>
      </c>
      <c r="C133" s="470" t="s">
        <v>51</v>
      </c>
      <c r="D133" s="470" t="s">
        <v>11</v>
      </c>
      <c r="E133" s="471" t="s">
        <v>243</v>
      </c>
      <c r="F133" s="472" t="s">
        <v>244</v>
      </c>
      <c r="G133" s="472" t="s">
        <v>245</v>
      </c>
      <c r="H133" s="472" t="s">
        <v>25</v>
      </c>
      <c r="I133" s="473" t="s">
        <v>1</v>
      </c>
      <c r="J133" s="474">
        <v>1</v>
      </c>
      <c r="K133" s="475" t="s">
        <v>11</v>
      </c>
      <c r="L133" s="476">
        <v>10000</v>
      </c>
      <c r="M133" s="476">
        <v>10000</v>
      </c>
      <c r="N133" s="476">
        <f>M133*1.12</f>
        <v>11200.000000000002</v>
      </c>
      <c r="O133" s="473" t="s">
        <v>46</v>
      </c>
      <c r="P133" s="477" t="s">
        <v>599</v>
      </c>
      <c r="Q133" s="553" t="s">
        <v>339</v>
      </c>
      <c r="R133" s="480">
        <v>0</v>
      </c>
    </row>
    <row r="134" spans="1:18" s="239" customFormat="1" ht="54.75" customHeight="1">
      <c r="A134" s="328" t="s">
        <v>935</v>
      </c>
      <c r="B134" s="227" t="s">
        <v>53</v>
      </c>
      <c r="C134" s="228" t="s">
        <v>51</v>
      </c>
      <c r="D134" s="228" t="s">
        <v>11</v>
      </c>
      <c r="E134" s="229" t="s">
        <v>284</v>
      </c>
      <c r="F134" s="329" t="s">
        <v>285</v>
      </c>
      <c r="G134" s="329" t="s">
        <v>286</v>
      </c>
      <c r="H134" s="330" t="s">
        <v>934</v>
      </c>
      <c r="I134" s="232" t="s">
        <v>1</v>
      </c>
      <c r="J134" s="233">
        <v>1</v>
      </c>
      <c r="K134" s="234" t="s">
        <v>11</v>
      </c>
      <c r="L134" s="331">
        <f>M134/1.12</f>
        <v>271045.91836734687</v>
      </c>
      <c r="M134" s="331">
        <f>N134/1.12</f>
        <v>303571.4285714285</v>
      </c>
      <c r="N134" s="804">
        <v>340000</v>
      </c>
      <c r="O134" s="232" t="s">
        <v>59</v>
      </c>
      <c r="P134" s="237" t="s">
        <v>591</v>
      </c>
      <c r="Q134" s="237" t="s">
        <v>64</v>
      </c>
      <c r="R134" s="332">
        <v>50</v>
      </c>
    </row>
    <row r="135" spans="1:18" ht="54.75" customHeight="1">
      <c r="A135" s="66" t="s">
        <v>1179</v>
      </c>
      <c r="B135" s="39" t="s">
        <v>53</v>
      </c>
      <c r="C135" s="40" t="s">
        <v>51</v>
      </c>
      <c r="D135" s="40" t="s">
        <v>11</v>
      </c>
      <c r="E135" s="74" t="s">
        <v>1181</v>
      </c>
      <c r="F135" s="46" t="s">
        <v>1182</v>
      </c>
      <c r="G135" s="42" t="s">
        <v>1182</v>
      </c>
      <c r="H135" s="46" t="s">
        <v>1187</v>
      </c>
      <c r="I135" s="43" t="s">
        <v>1171</v>
      </c>
      <c r="J135" s="55">
        <v>1</v>
      </c>
      <c r="K135" s="55" t="s">
        <v>11</v>
      </c>
      <c r="L135" s="76">
        <v>3880102</v>
      </c>
      <c r="M135" s="76">
        <v>3880102</v>
      </c>
      <c r="N135" s="73">
        <v>4345714</v>
      </c>
      <c r="O135" s="2" t="s">
        <v>1189</v>
      </c>
      <c r="P135" s="57" t="s">
        <v>1186</v>
      </c>
      <c r="Q135" s="65" t="s">
        <v>1183</v>
      </c>
      <c r="R135" s="45">
        <v>0</v>
      </c>
    </row>
    <row r="136" spans="1:19" ht="93" customHeight="1">
      <c r="A136" s="66" t="s">
        <v>1180</v>
      </c>
      <c r="B136" s="39" t="s">
        <v>53</v>
      </c>
      <c r="C136" s="40" t="s">
        <v>51</v>
      </c>
      <c r="D136" s="40" t="s">
        <v>11</v>
      </c>
      <c r="E136" s="70" t="s">
        <v>1184</v>
      </c>
      <c r="F136" s="42" t="s">
        <v>1185</v>
      </c>
      <c r="G136" s="42" t="s">
        <v>1185</v>
      </c>
      <c r="H136" s="46" t="s">
        <v>1187</v>
      </c>
      <c r="I136" s="43" t="s">
        <v>1</v>
      </c>
      <c r="J136" s="55">
        <v>1</v>
      </c>
      <c r="K136" s="55" t="s">
        <v>11</v>
      </c>
      <c r="L136" s="77">
        <v>574404</v>
      </c>
      <c r="M136" s="77">
        <v>574404</v>
      </c>
      <c r="N136" s="73">
        <f>M136*1.12</f>
        <v>643332.4800000001</v>
      </c>
      <c r="O136" s="2" t="s">
        <v>1189</v>
      </c>
      <c r="P136" s="57" t="s">
        <v>1186</v>
      </c>
      <c r="Q136" s="65" t="s">
        <v>1183</v>
      </c>
      <c r="R136" s="45">
        <v>0</v>
      </c>
      <c r="S136" s="75"/>
    </row>
    <row r="137" spans="1:19" s="138" customFormat="1" ht="93" customHeight="1">
      <c r="A137" s="126" t="s">
        <v>1215</v>
      </c>
      <c r="B137" s="127" t="s">
        <v>53</v>
      </c>
      <c r="C137" s="128" t="s">
        <v>51</v>
      </c>
      <c r="D137" s="128" t="s">
        <v>11</v>
      </c>
      <c r="E137" s="130" t="s">
        <v>1221</v>
      </c>
      <c r="F137" s="130" t="s">
        <v>1222</v>
      </c>
      <c r="G137" s="130" t="s">
        <v>1222</v>
      </c>
      <c r="H137" s="131" t="s">
        <v>1223</v>
      </c>
      <c r="I137" s="132" t="s">
        <v>1</v>
      </c>
      <c r="J137" s="133">
        <v>1</v>
      </c>
      <c r="K137" s="133" t="s">
        <v>11</v>
      </c>
      <c r="L137" s="423">
        <v>803571</v>
      </c>
      <c r="M137" s="423">
        <f>N137/1.12</f>
        <v>80357.14285714286</v>
      </c>
      <c r="N137" s="423">
        <v>90000</v>
      </c>
      <c r="O137" s="134" t="s">
        <v>45</v>
      </c>
      <c r="P137" s="135" t="s">
        <v>1186</v>
      </c>
      <c r="Q137" s="139" t="s">
        <v>1216</v>
      </c>
      <c r="R137" s="136">
        <v>0</v>
      </c>
      <c r="S137" s="137"/>
    </row>
    <row r="138" spans="1:19" s="138" customFormat="1" ht="93" customHeight="1">
      <c r="A138" s="126" t="s">
        <v>1220</v>
      </c>
      <c r="B138" s="127" t="s">
        <v>53</v>
      </c>
      <c r="C138" s="128" t="s">
        <v>51</v>
      </c>
      <c r="D138" s="128" t="s">
        <v>11</v>
      </c>
      <c r="E138" s="129" t="s">
        <v>1217</v>
      </c>
      <c r="F138" s="130" t="s">
        <v>1218</v>
      </c>
      <c r="G138" s="130" t="s">
        <v>1218</v>
      </c>
      <c r="H138" s="131" t="s">
        <v>1219</v>
      </c>
      <c r="I138" s="132" t="s">
        <v>1</v>
      </c>
      <c r="J138" s="133">
        <v>1</v>
      </c>
      <c r="K138" s="133" t="s">
        <v>11</v>
      </c>
      <c r="L138" s="423">
        <v>803571</v>
      </c>
      <c r="M138" s="423">
        <f>N138/1.12</f>
        <v>133928.57142857142</v>
      </c>
      <c r="N138" s="423">
        <v>150000</v>
      </c>
      <c r="O138" s="134" t="s">
        <v>45</v>
      </c>
      <c r="P138" s="135" t="s">
        <v>1186</v>
      </c>
      <c r="Q138" s="139" t="s">
        <v>1216</v>
      </c>
      <c r="R138" s="136">
        <v>0</v>
      </c>
      <c r="S138" s="137"/>
    </row>
    <row r="139" spans="1:19" s="306" customFormat="1" ht="93" customHeight="1">
      <c r="A139" s="380" t="s">
        <v>1242</v>
      </c>
      <c r="B139" s="299" t="s">
        <v>53</v>
      </c>
      <c r="C139" s="300" t="s">
        <v>51</v>
      </c>
      <c r="D139" s="300" t="s">
        <v>11</v>
      </c>
      <c r="E139" s="362" t="s">
        <v>1243</v>
      </c>
      <c r="F139" s="362" t="s">
        <v>1244</v>
      </c>
      <c r="G139" s="362" t="s">
        <v>1245</v>
      </c>
      <c r="H139" s="381" t="s">
        <v>1246</v>
      </c>
      <c r="I139" s="382" t="s">
        <v>1</v>
      </c>
      <c r="J139" s="351">
        <v>1</v>
      </c>
      <c r="K139" s="351" t="s">
        <v>11</v>
      </c>
      <c r="L139" s="371">
        <f>M139</f>
        <v>1071428.5714285714</v>
      </c>
      <c r="M139" s="371">
        <f>N139/1.12</f>
        <v>1071428.5714285714</v>
      </c>
      <c r="N139" s="371">
        <v>1200000</v>
      </c>
      <c r="O139" s="302" t="s">
        <v>45</v>
      </c>
      <c r="P139" s="304" t="s">
        <v>1247</v>
      </c>
      <c r="Q139" s="304" t="s">
        <v>1216</v>
      </c>
      <c r="R139" s="305">
        <v>0</v>
      </c>
      <c r="S139" s="383"/>
    </row>
    <row r="140" spans="1:19" s="287" customFormat="1" ht="93" customHeight="1">
      <c r="A140" s="427" t="s">
        <v>1257</v>
      </c>
      <c r="B140" s="280" t="s">
        <v>53</v>
      </c>
      <c r="C140" s="281" t="s">
        <v>51</v>
      </c>
      <c r="D140" s="281" t="s">
        <v>11</v>
      </c>
      <c r="E140" s="424" t="s">
        <v>243</v>
      </c>
      <c r="F140" s="425" t="s">
        <v>244</v>
      </c>
      <c r="G140" s="425" t="s">
        <v>245</v>
      </c>
      <c r="H140" s="425" t="s">
        <v>1258</v>
      </c>
      <c r="I140" s="282" t="s">
        <v>1</v>
      </c>
      <c r="J140" s="283">
        <v>1</v>
      </c>
      <c r="K140" s="284" t="s">
        <v>11</v>
      </c>
      <c r="L140" s="417">
        <v>575000</v>
      </c>
      <c r="M140" s="417">
        <f>N140/1.12</f>
        <v>199999.99999999997</v>
      </c>
      <c r="N140" s="417">
        <v>224000</v>
      </c>
      <c r="O140" s="282" t="s">
        <v>801</v>
      </c>
      <c r="P140" s="285" t="s">
        <v>591</v>
      </c>
      <c r="Q140" s="285" t="s">
        <v>1259</v>
      </c>
      <c r="R140" s="431" t="s">
        <v>71</v>
      </c>
      <c r="S140" s="432"/>
    </row>
    <row r="141" spans="1:19" s="594" customFormat="1" ht="93" customHeight="1">
      <c r="A141" s="735" t="s">
        <v>1310</v>
      </c>
      <c r="B141" s="591" t="s">
        <v>53</v>
      </c>
      <c r="C141" s="736" t="s">
        <v>51</v>
      </c>
      <c r="D141" s="736" t="s">
        <v>11</v>
      </c>
      <c r="E141" s="737" t="s">
        <v>403</v>
      </c>
      <c r="F141" s="595" t="s">
        <v>404</v>
      </c>
      <c r="G141" s="595" t="s">
        <v>404</v>
      </c>
      <c r="H141" s="738" t="s">
        <v>1311</v>
      </c>
      <c r="I141" s="739" t="s">
        <v>1</v>
      </c>
      <c r="J141" s="740">
        <v>1</v>
      </c>
      <c r="K141" s="741" t="s">
        <v>11</v>
      </c>
      <c r="L141" s="742">
        <v>113857</v>
      </c>
      <c r="M141" s="742">
        <f>N141/1.12</f>
        <v>113857.14285714284</v>
      </c>
      <c r="N141" s="791">
        <v>127520</v>
      </c>
      <c r="O141" s="743" t="s">
        <v>801</v>
      </c>
      <c r="P141" s="592" t="s">
        <v>591</v>
      </c>
      <c r="Q141" s="592" t="s">
        <v>600</v>
      </c>
      <c r="R141" s="593">
        <v>0</v>
      </c>
      <c r="S141" s="745"/>
    </row>
    <row r="142" spans="1:18" ht="39.75" customHeight="1">
      <c r="A142" s="12"/>
      <c r="B142" s="12"/>
      <c r="C142" s="12"/>
      <c r="D142" s="12"/>
      <c r="E142" s="12"/>
      <c r="F142" s="12"/>
      <c r="G142" s="12"/>
      <c r="H142" s="12"/>
      <c r="I142" s="22"/>
      <c r="J142" s="24"/>
      <c r="K142" s="24"/>
      <c r="L142" s="1069" t="s">
        <v>450</v>
      </c>
      <c r="M142" s="1069"/>
      <c r="N142" s="62">
        <f>SUM(N69:N141)</f>
        <v>54382046.48</v>
      </c>
      <c r="O142" s="2"/>
      <c r="P142" s="8"/>
      <c r="Q142" s="8"/>
      <c r="R142" s="15"/>
    </row>
    <row r="143" spans="1:18" s="489" customFormat="1" ht="60.75" customHeight="1">
      <c r="A143" s="481" t="s">
        <v>499</v>
      </c>
      <c r="B143" s="482" t="s">
        <v>53</v>
      </c>
      <c r="C143" s="483" t="s">
        <v>51</v>
      </c>
      <c r="D143" s="483" t="s">
        <v>54</v>
      </c>
      <c r="E143" s="484" t="s">
        <v>147</v>
      </c>
      <c r="F143" s="485" t="s">
        <v>148</v>
      </c>
      <c r="G143" s="677" t="s">
        <v>149</v>
      </c>
      <c r="H143" s="556" t="s">
        <v>578</v>
      </c>
      <c r="I143" s="678" t="s">
        <v>1</v>
      </c>
      <c r="J143" s="488">
        <v>1500</v>
      </c>
      <c r="K143" s="488" t="s">
        <v>20</v>
      </c>
      <c r="L143" s="679">
        <f aca="true" t="shared" si="10" ref="L143:L149">M143/J143</f>
        <v>111.60714285714285</v>
      </c>
      <c r="M143" s="486">
        <f aca="true" t="shared" si="11" ref="M143:M202">N143/1.12</f>
        <v>167410.71428571426</v>
      </c>
      <c r="N143" s="783">
        <v>187500</v>
      </c>
      <c r="O143" s="487" t="s">
        <v>45</v>
      </c>
      <c r="P143" s="488" t="s">
        <v>599</v>
      </c>
      <c r="Q143" s="680" t="s">
        <v>66</v>
      </c>
      <c r="R143" s="528">
        <v>100</v>
      </c>
    </row>
    <row r="144" spans="1:18" s="489" customFormat="1" ht="87.75" customHeight="1">
      <c r="A144" s="481" t="s">
        <v>500</v>
      </c>
      <c r="B144" s="482" t="s">
        <v>53</v>
      </c>
      <c r="C144" s="555" t="s">
        <v>51</v>
      </c>
      <c r="D144" s="555" t="s">
        <v>54</v>
      </c>
      <c r="E144" s="484" t="s">
        <v>147</v>
      </c>
      <c r="F144" s="485" t="s">
        <v>148</v>
      </c>
      <c r="G144" s="677" t="s">
        <v>149</v>
      </c>
      <c r="H144" s="556" t="s">
        <v>579</v>
      </c>
      <c r="I144" s="678" t="s">
        <v>1</v>
      </c>
      <c r="J144" s="488">
        <v>6717.6</v>
      </c>
      <c r="K144" s="488" t="s">
        <v>20</v>
      </c>
      <c r="L144" s="679">
        <f t="shared" si="10"/>
        <v>111.60714285714285</v>
      </c>
      <c r="M144" s="486">
        <f t="shared" si="11"/>
        <v>749732.1428571428</v>
      </c>
      <c r="N144" s="783">
        <v>839700</v>
      </c>
      <c r="O144" s="487" t="s">
        <v>45</v>
      </c>
      <c r="P144" s="488" t="s">
        <v>599</v>
      </c>
      <c r="Q144" s="680" t="s">
        <v>66</v>
      </c>
      <c r="R144" s="528">
        <v>100</v>
      </c>
    </row>
    <row r="145" spans="1:18" s="489" customFormat="1" ht="87.75" customHeight="1">
      <c r="A145" s="481" t="s">
        <v>720</v>
      </c>
      <c r="B145" s="482" t="s">
        <v>53</v>
      </c>
      <c r="C145" s="483" t="s">
        <v>51</v>
      </c>
      <c r="D145" s="483" t="s">
        <v>54</v>
      </c>
      <c r="E145" s="484" t="s">
        <v>147</v>
      </c>
      <c r="F145" s="485" t="s">
        <v>148</v>
      </c>
      <c r="G145" s="677" t="s">
        <v>149</v>
      </c>
      <c r="H145" s="556" t="s">
        <v>578</v>
      </c>
      <c r="I145" s="678" t="s">
        <v>1</v>
      </c>
      <c r="J145" s="488">
        <v>1000</v>
      </c>
      <c r="K145" s="488" t="s">
        <v>20</v>
      </c>
      <c r="L145" s="679">
        <f t="shared" si="10"/>
        <v>111.60714285714285</v>
      </c>
      <c r="M145" s="486">
        <f>N145/1.12</f>
        <v>111607.14285714284</v>
      </c>
      <c r="N145" s="783">
        <v>125000</v>
      </c>
      <c r="O145" s="487" t="s">
        <v>46</v>
      </c>
      <c r="P145" s="488" t="s">
        <v>599</v>
      </c>
      <c r="Q145" s="680" t="s">
        <v>66</v>
      </c>
      <c r="R145" s="528">
        <v>100</v>
      </c>
    </row>
    <row r="146" spans="1:18" s="489" customFormat="1" ht="87.75" customHeight="1">
      <c r="A146" s="481" t="s">
        <v>721</v>
      </c>
      <c r="B146" s="482" t="s">
        <v>53</v>
      </c>
      <c r="C146" s="555" t="s">
        <v>51</v>
      </c>
      <c r="D146" s="555" t="s">
        <v>54</v>
      </c>
      <c r="E146" s="484" t="s">
        <v>147</v>
      </c>
      <c r="F146" s="485" t="s">
        <v>148</v>
      </c>
      <c r="G146" s="677" t="s">
        <v>149</v>
      </c>
      <c r="H146" s="556" t="s">
        <v>579</v>
      </c>
      <c r="I146" s="678" t="s">
        <v>1</v>
      </c>
      <c r="J146" s="488">
        <v>6000</v>
      </c>
      <c r="K146" s="488" t="s">
        <v>20</v>
      </c>
      <c r="L146" s="679">
        <f t="shared" si="10"/>
        <v>111.60714285714285</v>
      </c>
      <c r="M146" s="486">
        <f>N146/1.12</f>
        <v>669642.857142857</v>
      </c>
      <c r="N146" s="783">
        <v>750000</v>
      </c>
      <c r="O146" s="487" t="s">
        <v>46</v>
      </c>
      <c r="P146" s="488" t="s">
        <v>599</v>
      </c>
      <c r="Q146" s="680" t="s">
        <v>66</v>
      </c>
      <c r="R146" s="528">
        <v>100</v>
      </c>
    </row>
    <row r="147" spans="1:18" s="489" customFormat="1" ht="87.75" customHeight="1">
      <c r="A147" s="481" t="s">
        <v>722</v>
      </c>
      <c r="B147" s="482" t="s">
        <v>53</v>
      </c>
      <c r="C147" s="483" t="s">
        <v>51</v>
      </c>
      <c r="D147" s="483" t="s">
        <v>54</v>
      </c>
      <c r="E147" s="484" t="s">
        <v>147</v>
      </c>
      <c r="F147" s="485" t="s">
        <v>148</v>
      </c>
      <c r="G147" s="677" t="s">
        <v>149</v>
      </c>
      <c r="H147" s="556" t="s">
        <v>578</v>
      </c>
      <c r="I147" s="678" t="s">
        <v>1</v>
      </c>
      <c r="J147" s="488">
        <v>1000</v>
      </c>
      <c r="K147" s="488" t="s">
        <v>20</v>
      </c>
      <c r="L147" s="679">
        <f t="shared" si="10"/>
        <v>111.60714285714285</v>
      </c>
      <c r="M147" s="486">
        <f>N147/1.12</f>
        <v>111607.14285714284</v>
      </c>
      <c r="N147" s="783">
        <v>125000</v>
      </c>
      <c r="O147" s="487" t="s">
        <v>335</v>
      </c>
      <c r="P147" s="488" t="s">
        <v>599</v>
      </c>
      <c r="Q147" s="680" t="s">
        <v>66</v>
      </c>
      <c r="R147" s="528">
        <v>100</v>
      </c>
    </row>
    <row r="148" spans="1:18" s="489" customFormat="1" ht="87.75" customHeight="1">
      <c r="A148" s="481" t="s">
        <v>723</v>
      </c>
      <c r="B148" s="482" t="s">
        <v>53</v>
      </c>
      <c r="C148" s="555" t="s">
        <v>51</v>
      </c>
      <c r="D148" s="555" t="s">
        <v>54</v>
      </c>
      <c r="E148" s="484" t="s">
        <v>147</v>
      </c>
      <c r="F148" s="485" t="s">
        <v>148</v>
      </c>
      <c r="G148" s="677" t="s">
        <v>149</v>
      </c>
      <c r="H148" s="556" t="s">
        <v>579</v>
      </c>
      <c r="I148" s="678" t="s">
        <v>1</v>
      </c>
      <c r="J148" s="488">
        <v>7000</v>
      </c>
      <c r="K148" s="488" t="s">
        <v>20</v>
      </c>
      <c r="L148" s="679">
        <f t="shared" si="10"/>
        <v>111.60714285714285</v>
      </c>
      <c r="M148" s="486">
        <f>N148/1.12</f>
        <v>781249.9999999999</v>
      </c>
      <c r="N148" s="783">
        <v>875000</v>
      </c>
      <c r="O148" s="487" t="s">
        <v>335</v>
      </c>
      <c r="P148" s="488" t="s">
        <v>599</v>
      </c>
      <c r="Q148" s="680" t="s">
        <v>66</v>
      </c>
      <c r="R148" s="528">
        <v>100</v>
      </c>
    </row>
    <row r="149" spans="1:18" s="537" customFormat="1" ht="83.25" customHeight="1">
      <c r="A149" s="529" t="s">
        <v>724</v>
      </c>
      <c r="B149" s="530" t="s">
        <v>53</v>
      </c>
      <c r="C149" s="652" t="s">
        <v>51</v>
      </c>
      <c r="D149" s="652" t="s">
        <v>54</v>
      </c>
      <c r="E149" s="531" t="s">
        <v>150</v>
      </c>
      <c r="F149" s="532" t="s">
        <v>388</v>
      </c>
      <c r="G149" s="532" t="s">
        <v>151</v>
      </c>
      <c r="H149" s="653" t="s">
        <v>624</v>
      </c>
      <c r="I149" s="654" t="s">
        <v>1</v>
      </c>
      <c r="J149" s="655">
        <v>100</v>
      </c>
      <c r="K149" s="656" t="s">
        <v>21</v>
      </c>
      <c r="L149" s="657">
        <f t="shared" si="10"/>
        <v>223.2142857142857</v>
      </c>
      <c r="M149" s="658">
        <f t="shared" si="11"/>
        <v>22321.42857142857</v>
      </c>
      <c r="N149" s="781">
        <v>25000</v>
      </c>
      <c r="O149" s="534" t="s">
        <v>44</v>
      </c>
      <c r="P149" s="535" t="s">
        <v>599</v>
      </c>
      <c r="Q149" s="659" t="s">
        <v>600</v>
      </c>
      <c r="R149" s="536">
        <v>0</v>
      </c>
    </row>
    <row r="150" spans="1:18" s="537" customFormat="1" ht="56.25" customHeight="1">
      <c r="A150" s="529" t="s">
        <v>725</v>
      </c>
      <c r="B150" s="530" t="s">
        <v>53</v>
      </c>
      <c r="C150" s="652" t="s">
        <v>51</v>
      </c>
      <c r="D150" s="652" t="s">
        <v>54</v>
      </c>
      <c r="E150" s="531" t="s">
        <v>152</v>
      </c>
      <c r="F150" s="532" t="s">
        <v>153</v>
      </c>
      <c r="G150" s="532" t="s">
        <v>154</v>
      </c>
      <c r="H150" s="653" t="s">
        <v>625</v>
      </c>
      <c r="I150" s="654" t="s">
        <v>1</v>
      </c>
      <c r="J150" s="655">
        <v>650</v>
      </c>
      <c r="K150" s="656" t="s">
        <v>21</v>
      </c>
      <c r="L150" s="657">
        <f aca="true" t="shared" si="12" ref="L150:L212">M150/J150</f>
        <v>446.4285714285714</v>
      </c>
      <c r="M150" s="658">
        <f t="shared" si="11"/>
        <v>290178.5714285714</v>
      </c>
      <c r="N150" s="781">
        <v>325000</v>
      </c>
      <c r="O150" s="534" t="s">
        <v>44</v>
      </c>
      <c r="P150" s="535" t="s">
        <v>599</v>
      </c>
      <c r="Q150" s="659" t="s">
        <v>600</v>
      </c>
      <c r="R150" s="536">
        <v>0</v>
      </c>
    </row>
    <row r="151" spans="1:18" s="537" customFormat="1" ht="84" customHeight="1">
      <c r="A151" s="529" t="s">
        <v>726</v>
      </c>
      <c r="B151" s="530" t="s">
        <v>53</v>
      </c>
      <c r="C151" s="652" t="s">
        <v>51</v>
      </c>
      <c r="D151" s="652" t="s">
        <v>54</v>
      </c>
      <c r="E151" s="531" t="s">
        <v>114</v>
      </c>
      <c r="F151" s="532" t="s">
        <v>115</v>
      </c>
      <c r="G151" s="532" t="s">
        <v>627</v>
      </c>
      <c r="H151" s="660" t="s">
        <v>626</v>
      </c>
      <c r="I151" s="654" t="s">
        <v>1</v>
      </c>
      <c r="J151" s="655">
        <v>400</v>
      </c>
      <c r="K151" s="656" t="s">
        <v>21</v>
      </c>
      <c r="L151" s="657">
        <f t="shared" si="12"/>
        <v>107.14285714285714</v>
      </c>
      <c r="M151" s="658">
        <f t="shared" si="11"/>
        <v>42857.142857142855</v>
      </c>
      <c r="N151" s="781">
        <v>48000</v>
      </c>
      <c r="O151" s="534" t="s">
        <v>44</v>
      </c>
      <c r="P151" s="535" t="s">
        <v>599</v>
      </c>
      <c r="Q151" s="659" t="s">
        <v>600</v>
      </c>
      <c r="R151" s="536">
        <v>0</v>
      </c>
    </row>
    <row r="152" spans="1:18" s="537" customFormat="1" ht="48" customHeight="1">
      <c r="A152" s="529" t="s">
        <v>727</v>
      </c>
      <c r="B152" s="530" t="s">
        <v>53</v>
      </c>
      <c r="C152" s="652" t="s">
        <v>51</v>
      </c>
      <c r="D152" s="652" t="s">
        <v>54</v>
      </c>
      <c r="E152" s="531" t="s">
        <v>114</v>
      </c>
      <c r="F152" s="661" t="s">
        <v>115</v>
      </c>
      <c r="G152" s="661" t="s">
        <v>116</v>
      </c>
      <c r="H152" s="662" t="s">
        <v>344</v>
      </c>
      <c r="I152" s="654" t="s">
        <v>1</v>
      </c>
      <c r="J152" s="655">
        <v>70</v>
      </c>
      <c r="K152" s="656" t="s">
        <v>21</v>
      </c>
      <c r="L152" s="657">
        <f t="shared" si="12"/>
        <v>133.92857142857142</v>
      </c>
      <c r="M152" s="658">
        <f t="shared" si="11"/>
        <v>9375</v>
      </c>
      <c r="N152" s="781">
        <v>10500</v>
      </c>
      <c r="O152" s="534" t="s">
        <v>44</v>
      </c>
      <c r="P152" s="535" t="s">
        <v>599</v>
      </c>
      <c r="Q152" s="659" t="s">
        <v>600</v>
      </c>
      <c r="R152" s="536">
        <v>0</v>
      </c>
    </row>
    <row r="153" spans="1:18" s="537" customFormat="1" ht="51.75" customHeight="1">
      <c r="A153" s="529" t="s">
        <v>501</v>
      </c>
      <c r="B153" s="530" t="s">
        <v>53</v>
      </c>
      <c r="C153" s="652" t="s">
        <v>51</v>
      </c>
      <c r="D153" s="652" t="s">
        <v>54</v>
      </c>
      <c r="E153" s="531" t="s">
        <v>117</v>
      </c>
      <c r="F153" s="532" t="s">
        <v>118</v>
      </c>
      <c r="G153" s="532" t="s">
        <v>119</v>
      </c>
      <c r="H153" s="662" t="s">
        <v>628</v>
      </c>
      <c r="I153" s="654" t="s">
        <v>1</v>
      </c>
      <c r="J153" s="655">
        <v>4200</v>
      </c>
      <c r="K153" s="656" t="s">
        <v>21</v>
      </c>
      <c r="L153" s="657">
        <f t="shared" si="12"/>
        <v>17.857142857142858</v>
      </c>
      <c r="M153" s="658">
        <f t="shared" si="11"/>
        <v>75000</v>
      </c>
      <c r="N153" s="781">
        <v>84000</v>
      </c>
      <c r="O153" s="534" t="s">
        <v>44</v>
      </c>
      <c r="P153" s="535" t="s">
        <v>599</v>
      </c>
      <c r="Q153" s="659" t="s">
        <v>600</v>
      </c>
      <c r="R153" s="536">
        <v>0</v>
      </c>
    </row>
    <row r="154" spans="1:18" s="537" customFormat="1" ht="59.25" customHeight="1">
      <c r="A154" s="529" t="s">
        <v>502</v>
      </c>
      <c r="B154" s="530" t="s">
        <v>53</v>
      </c>
      <c r="C154" s="652" t="s">
        <v>51</v>
      </c>
      <c r="D154" s="652" t="s">
        <v>54</v>
      </c>
      <c r="E154" s="531" t="s">
        <v>120</v>
      </c>
      <c r="F154" s="532" t="s">
        <v>121</v>
      </c>
      <c r="G154" s="532" t="s">
        <v>122</v>
      </c>
      <c r="H154" s="662" t="s">
        <v>629</v>
      </c>
      <c r="I154" s="654" t="s">
        <v>1</v>
      </c>
      <c r="J154" s="655">
        <v>10</v>
      </c>
      <c r="K154" s="656" t="s">
        <v>21</v>
      </c>
      <c r="L154" s="657">
        <f t="shared" si="12"/>
        <v>669.6428571428571</v>
      </c>
      <c r="M154" s="658">
        <f t="shared" si="11"/>
        <v>6696.428571428571</v>
      </c>
      <c r="N154" s="781">
        <v>7500</v>
      </c>
      <c r="O154" s="534" t="s">
        <v>44</v>
      </c>
      <c r="P154" s="535" t="s">
        <v>599</v>
      </c>
      <c r="Q154" s="659" t="s">
        <v>600</v>
      </c>
      <c r="R154" s="536">
        <v>0</v>
      </c>
    </row>
    <row r="155" spans="1:18" s="537" customFormat="1" ht="51.75" customHeight="1">
      <c r="A155" s="529" t="s">
        <v>503</v>
      </c>
      <c r="B155" s="530" t="s">
        <v>53</v>
      </c>
      <c r="C155" s="652" t="s">
        <v>51</v>
      </c>
      <c r="D155" s="652" t="s">
        <v>54</v>
      </c>
      <c r="E155" s="531" t="s">
        <v>120</v>
      </c>
      <c r="F155" s="532" t="s">
        <v>121</v>
      </c>
      <c r="G155" s="532" t="s">
        <v>122</v>
      </c>
      <c r="H155" s="662" t="s">
        <v>630</v>
      </c>
      <c r="I155" s="654" t="s">
        <v>1</v>
      </c>
      <c r="J155" s="655">
        <v>10</v>
      </c>
      <c r="K155" s="656" t="s">
        <v>21</v>
      </c>
      <c r="L155" s="657">
        <f t="shared" si="12"/>
        <v>491.07142857142856</v>
      </c>
      <c r="M155" s="658">
        <f t="shared" si="11"/>
        <v>4910.714285714285</v>
      </c>
      <c r="N155" s="781">
        <v>5500</v>
      </c>
      <c r="O155" s="534" t="s">
        <v>44</v>
      </c>
      <c r="P155" s="535" t="s">
        <v>599</v>
      </c>
      <c r="Q155" s="659" t="s">
        <v>600</v>
      </c>
      <c r="R155" s="536">
        <v>0</v>
      </c>
    </row>
    <row r="156" spans="1:18" s="537" customFormat="1" ht="49.5" customHeight="1">
      <c r="A156" s="529" t="s">
        <v>504</v>
      </c>
      <c r="B156" s="530" t="s">
        <v>53</v>
      </c>
      <c r="C156" s="652" t="s">
        <v>51</v>
      </c>
      <c r="D156" s="652" t="s">
        <v>54</v>
      </c>
      <c r="E156" s="531" t="s">
        <v>120</v>
      </c>
      <c r="F156" s="532" t="s">
        <v>121</v>
      </c>
      <c r="G156" s="532" t="s">
        <v>122</v>
      </c>
      <c r="H156" s="662" t="s">
        <v>631</v>
      </c>
      <c r="I156" s="654" t="s">
        <v>1</v>
      </c>
      <c r="J156" s="655">
        <v>3</v>
      </c>
      <c r="K156" s="656" t="s">
        <v>21</v>
      </c>
      <c r="L156" s="657">
        <f t="shared" si="12"/>
        <v>7321.428571428572</v>
      </c>
      <c r="M156" s="658">
        <f t="shared" si="11"/>
        <v>21964.285714285714</v>
      </c>
      <c r="N156" s="781">
        <v>24600</v>
      </c>
      <c r="O156" s="534" t="s">
        <v>44</v>
      </c>
      <c r="P156" s="535" t="s">
        <v>599</v>
      </c>
      <c r="Q156" s="659" t="s">
        <v>600</v>
      </c>
      <c r="R156" s="536">
        <v>0</v>
      </c>
    </row>
    <row r="157" spans="1:18" s="537" customFormat="1" ht="40.5" customHeight="1">
      <c r="A157" s="529" t="s">
        <v>505</v>
      </c>
      <c r="B157" s="530" t="s">
        <v>53</v>
      </c>
      <c r="C157" s="652" t="s">
        <v>51</v>
      </c>
      <c r="D157" s="652" t="s">
        <v>54</v>
      </c>
      <c r="E157" s="531" t="s">
        <v>123</v>
      </c>
      <c r="F157" s="532" t="s">
        <v>124</v>
      </c>
      <c r="G157" s="532" t="s">
        <v>125</v>
      </c>
      <c r="H157" s="662" t="s">
        <v>125</v>
      </c>
      <c r="I157" s="654" t="s">
        <v>1</v>
      </c>
      <c r="J157" s="655">
        <v>20</v>
      </c>
      <c r="K157" s="656" t="s">
        <v>21</v>
      </c>
      <c r="L157" s="657">
        <f t="shared" si="12"/>
        <v>142.85714285714283</v>
      </c>
      <c r="M157" s="658">
        <f t="shared" si="11"/>
        <v>2857.142857142857</v>
      </c>
      <c r="N157" s="781">
        <v>3200</v>
      </c>
      <c r="O157" s="534" t="s">
        <v>44</v>
      </c>
      <c r="P157" s="535" t="s">
        <v>599</v>
      </c>
      <c r="Q157" s="659" t="s">
        <v>600</v>
      </c>
      <c r="R157" s="536">
        <v>0</v>
      </c>
    </row>
    <row r="158" spans="1:18" s="537" customFormat="1" ht="61.5" customHeight="1">
      <c r="A158" s="529" t="s">
        <v>506</v>
      </c>
      <c r="B158" s="530" t="s">
        <v>53</v>
      </c>
      <c r="C158" s="652" t="s">
        <v>51</v>
      </c>
      <c r="D158" s="652" t="s">
        <v>54</v>
      </c>
      <c r="E158" s="531" t="s">
        <v>126</v>
      </c>
      <c r="F158" s="532" t="s">
        <v>127</v>
      </c>
      <c r="G158" s="532" t="s">
        <v>128</v>
      </c>
      <c r="H158" s="662" t="s">
        <v>345</v>
      </c>
      <c r="I158" s="654" t="s">
        <v>1</v>
      </c>
      <c r="J158" s="655">
        <v>120</v>
      </c>
      <c r="K158" s="656" t="s">
        <v>22</v>
      </c>
      <c r="L158" s="657">
        <f t="shared" si="12"/>
        <v>44.64285714285714</v>
      </c>
      <c r="M158" s="658">
        <f t="shared" si="11"/>
        <v>5357.142857142857</v>
      </c>
      <c r="N158" s="781">
        <v>6000</v>
      </c>
      <c r="O158" s="534" t="s">
        <v>44</v>
      </c>
      <c r="P158" s="535" t="s">
        <v>599</v>
      </c>
      <c r="Q158" s="659" t="s">
        <v>600</v>
      </c>
      <c r="R158" s="536">
        <v>0</v>
      </c>
    </row>
    <row r="159" spans="1:18" s="537" customFormat="1" ht="58.5" customHeight="1">
      <c r="A159" s="529" t="s">
        <v>507</v>
      </c>
      <c r="B159" s="530" t="s">
        <v>53</v>
      </c>
      <c r="C159" s="652" t="s">
        <v>51</v>
      </c>
      <c r="D159" s="652" t="s">
        <v>54</v>
      </c>
      <c r="E159" s="531" t="s">
        <v>129</v>
      </c>
      <c r="F159" s="532" t="s">
        <v>127</v>
      </c>
      <c r="G159" s="532" t="s">
        <v>128</v>
      </c>
      <c r="H159" s="662" t="s">
        <v>346</v>
      </c>
      <c r="I159" s="654" t="s">
        <v>1</v>
      </c>
      <c r="J159" s="655">
        <v>121</v>
      </c>
      <c r="K159" s="656" t="s">
        <v>22</v>
      </c>
      <c r="L159" s="657">
        <f t="shared" si="12"/>
        <v>62.49999999999999</v>
      </c>
      <c r="M159" s="658">
        <f t="shared" si="11"/>
        <v>7562.499999999999</v>
      </c>
      <c r="N159" s="781">
        <v>8470</v>
      </c>
      <c r="O159" s="534" t="s">
        <v>44</v>
      </c>
      <c r="P159" s="535" t="s">
        <v>599</v>
      </c>
      <c r="Q159" s="659" t="s">
        <v>600</v>
      </c>
      <c r="R159" s="536">
        <v>0</v>
      </c>
    </row>
    <row r="160" spans="1:18" s="537" customFormat="1" ht="45.75" customHeight="1">
      <c r="A160" s="529" t="s">
        <v>508</v>
      </c>
      <c r="B160" s="530" t="s">
        <v>53</v>
      </c>
      <c r="C160" s="652" t="s">
        <v>51</v>
      </c>
      <c r="D160" s="652" t="s">
        <v>54</v>
      </c>
      <c r="E160" s="531" t="s">
        <v>130</v>
      </c>
      <c r="F160" s="532" t="s">
        <v>127</v>
      </c>
      <c r="G160" s="532" t="s">
        <v>128</v>
      </c>
      <c r="H160" s="662" t="s">
        <v>632</v>
      </c>
      <c r="I160" s="654" t="s">
        <v>1</v>
      </c>
      <c r="J160" s="655">
        <v>20</v>
      </c>
      <c r="K160" s="656" t="s">
        <v>22</v>
      </c>
      <c r="L160" s="657">
        <f t="shared" si="12"/>
        <v>241.07142857142853</v>
      </c>
      <c r="M160" s="658">
        <f t="shared" si="11"/>
        <v>4821.428571428571</v>
      </c>
      <c r="N160" s="781">
        <v>5400</v>
      </c>
      <c r="O160" s="534" t="s">
        <v>44</v>
      </c>
      <c r="P160" s="535" t="s">
        <v>599</v>
      </c>
      <c r="Q160" s="659" t="s">
        <v>600</v>
      </c>
      <c r="R160" s="536">
        <v>0</v>
      </c>
    </row>
    <row r="161" spans="1:18" s="537" customFormat="1" ht="39" customHeight="1">
      <c r="A161" s="529" t="s">
        <v>509</v>
      </c>
      <c r="B161" s="530" t="s">
        <v>53</v>
      </c>
      <c r="C161" s="652" t="s">
        <v>51</v>
      </c>
      <c r="D161" s="652" t="s">
        <v>54</v>
      </c>
      <c r="E161" s="531" t="s">
        <v>132</v>
      </c>
      <c r="F161" s="532" t="s">
        <v>131</v>
      </c>
      <c r="G161" s="532" t="s">
        <v>133</v>
      </c>
      <c r="H161" s="662" t="s">
        <v>347</v>
      </c>
      <c r="I161" s="654" t="s">
        <v>1</v>
      </c>
      <c r="J161" s="655">
        <v>4</v>
      </c>
      <c r="K161" s="656" t="s">
        <v>22</v>
      </c>
      <c r="L161" s="657">
        <f t="shared" si="12"/>
        <v>2857.142857142857</v>
      </c>
      <c r="M161" s="658">
        <f t="shared" si="11"/>
        <v>11428.571428571428</v>
      </c>
      <c r="N161" s="781">
        <v>12800</v>
      </c>
      <c r="O161" s="534" t="s">
        <v>44</v>
      </c>
      <c r="P161" s="535" t="s">
        <v>599</v>
      </c>
      <c r="Q161" s="659" t="s">
        <v>600</v>
      </c>
      <c r="R161" s="536">
        <v>0</v>
      </c>
    </row>
    <row r="162" spans="1:18" s="537" customFormat="1" ht="38.25" customHeight="1">
      <c r="A162" s="529" t="s">
        <v>510</v>
      </c>
      <c r="B162" s="530" t="s">
        <v>53</v>
      </c>
      <c r="C162" s="652" t="s">
        <v>51</v>
      </c>
      <c r="D162" s="652" t="s">
        <v>54</v>
      </c>
      <c r="E162" s="531" t="s">
        <v>405</v>
      </c>
      <c r="F162" s="532" t="s">
        <v>406</v>
      </c>
      <c r="G162" s="532" t="s">
        <v>589</v>
      </c>
      <c r="H162" s="662" t="s">
        <v>633</v>
      </c>
      <c r="I162" s="654" t="s">
        <v>1</v>
      </c>
      <c r="J162" s="655">
        <v>200</v>
      </c>
      <c r="K162" s="656" t="s">
        <v>21</v>
      </c>
      <c r="L162" s="657">
        <f t="shared" si="12"/>
        <v>66.96428571428571</v>
      </c>
      <c r="M162" s="658">
        <f t="shared" si="11"/>
        <v>13392.857142857141</v>
      </c>
      <c r="N162" s="781">
        <v>15000</v>
      </c>
      <c r="O162" s="534" t="s">
        <v>44</v>
      </c>
      <c r="P162" s="535" t="s">
        <v>599</v>
      </c>
      <c r="Q162" s="659" t="s">
        <v>600</v>
      </c>
      <c r="R162" s="536">
        <v>0</v>
      </c>
    </row>
    <row r="163" spans="1:18" s="537" customFormat="1" ht="51" customHeight="1">
      <c r="A163" s="529" t="s">
        <v>511</v>
      </c>
      <c r="B163" s="530" t="s">
        <v>53</v>
      </c>
      <c r="C163" s="652" t="s">
        <v>51</v>
      </c>
      <c r="D163" s="652" t="s">
        <v>54</v>
      </c>
      <c r="E163" s="531" t="s">
        <v>408</v>
      </c>
      <c r="F163" s="532" t="s">
        <v>409</v>
      </c>
      <c r="G163" s="532" t="s">
        <v>410</v>
      </c>
      <c r="H163" s="663" t="s">
        <v>407</v>
      </c>
      <c r="I163" s="654" t="s">
        <v>1</v>
      </c>
      <c r="J163" s="655">
        <v>160</v>
      </c>
      <c r="K163" s="656" t="s">
        <v>21</v>
      </c>
      <c r="L163" s="657">
        <f t="shared" si="12"/>
        <v>44.64285714285714</v>
      </c>
      <c r="M163" s="658">
        <f t="shared" si="11"/>
        <v>7142.857142857142</v>
      </c>
      <c r="N163" s="781">
        <v>8000</v>
      </c>
      <c r="O163" s="534" t="s">
        <v>44</v>
      </c>
      <c r="P163" s="535" t="s">
        <v>599</v>
      </c>
      <c r="Q163" s="659" t="s">
        <v>600</v>
      </c>
      <c r="R163" s="536">
        <v>0</v>
      </c>
    </row>
    <row r="164" spans="1:18" s="537" customFormat="1" ht="44.25" customHeight="1">
      <c r="A164" s="529" t="s">
        <v>512</v>
      </c>
      <c r="B164" s="530" t="s">
        <v>53</v>
      </c>
      <c r="C164" s="652" t="s">
        <v>51</v>
      </c>
      <c r="D164" s="652" t="s">
        <v>54</v>
      </c>
      <c r="E164" s="664" t="s">
        <v>134</v>
      </c>
      <c r="F164" s="532" t="s">
        <v>135</v>
      </c>
      <c r="G164" s="532" t="s">
        <v>136</v>
      </c>
      <c r="H164" s="663" t="s">
        <v>348</v>
      </c>
      <c r="I164" s="654" t="s">
        <v>1</v>
      </c>
      <c r="J164" s="655">
        <v>1100</v>
      </c>
      <c r="K164" s="656" t="s">
        <v>21</v>
      </c>
      <c r="L164" s="657">
        <f t="shared" si="12"/>
        <v>31.25</v>
      </c>
      <c r="M164" s="658">
        <f t="shared" si="11"/>
        <v>34375</v>
      </c>
      <c r="N164" s="781">
        <v>38500</v>
      </c>
      <c r="O164" s="534" t="s">
        <v>44</v>
      </c>
      <c r="P164" s="535" t="s">
        <v>599</v>
      </c>
      <c r="Q164" s="659" t="s">
        <v>600</v>
      </c>
      <c r="R164" s="536">
        <v>0</v>
      </c>
    </row>
    <row r="165" spans="1:18" s="537" customFormat="1" ht="43.5" customHeight="1">
      <c r="A165" s="529" t="s">
        <v>513</v>
      </c>
      <c r="B165" s="530" t="s">
        <v>53</v>
      </c>
      <c r="C165" s="652" t="s">
        <v>51</v>
      </c>
      <c r="D165" s="652" t="s">
        <v>54</v>
      </c>
      <c r="E165" s="664" t="s">
        <v>137</v>
      </c>
      <c r="F165" s="532" t="s">
        <v>138</v>
      </c>
      <c r="G165" s="532" t="s">
        <v>139</v>
      </c>
      <c r="H165" s="663" t="s">
        <v>349</v>
      </c>
      <c r="I165" s="654" t="s">
        <v>1</v>
      </c>
      <c r="J165" s="655">
        <v>600</v>
      </c>
      <c r="K165" s="656" t="s">
        <v>21</v>
      </c>
      <c r="L165" s="657">
        <f t="shared" si="12"/>
        <v>8.928571428571429</v>
      </c>
      <c r="M165" s="658">
        <f t="shared" si="11"/>
        <v>5357.142857142857</v>
      </c>
      <c r="N165" s="781">
        <v>6000</v>
      </c>
      <c r="O165" s="534" t="s">
        <v>44</v>
      </c>
      <c r="P165" s="535" t="s">
        <v>599</v>
      </c>
      <c r="Q165" s="659" t="s">
        <v>600</v>
      </c>
      <c r="R165" s="536">
        <v>0</v>
      </c>
    </row>
    <row r="166" spans="1:18" s="537" customFormat="1" ht="51" customHeight="1">
      <c r="A166" s="529" t="s">
        <v>514</v>
      </c>
      <c r="B166" s="530" t="s">
        <v>53</v>
      </c>
      <c r="C166" s="652" t="s">
        <v>51</v>
      </c>
      <c r="D166" s="652" t="s">
        <v>54</v>
      </c>
      <c r="E166" s="664" t="s">
        <v>137</v>
      </c>
      <c r="F166" s="665" t="s">
        <v>340</v>
      </c>
      <c r="G166" s="665" t="s">
        <v>341</v>
      </c>
      <c r="H166" s="663" t="s">
        <v>341</v>
      </c>
      <c r="I166" s="654" t="s">
        <v>1</v>
      </c>
      <c r="J166" s="655">
        <v>1101</v>
      </c>
      <c r="K166" s="656" t="s">
        <v>21</v>
      </c>
      <c r="L166" s="657">
        <f t="shared" si="12"/>
        <v>13.392857142857142</v>
      </c>
      <c r="M166" s="658">
        <f t="shared" si="11"/>
        <v>14745.535714285714</v>
      </c>
      <c r="N166" s="781">
        <v>16515</v>
      </c>
      <c r="O166" s="534" t="s">
        <v>44</v>
      </c>
      <c r="P166" s="535" t="s">
        <v>599</v>
      </c>
      <c r="Q166" s="659" t="s">
        <v>600</v>
      </c>
      <c r="R166" s="536">
        <v>0</v>
      </c>
    </row>
    <row r="167" spans="1:18" s="537" customFormat="1" ht="48" customHeight="1">
      <c r="A167" s="529" t="s">
        <v>515</v>
      </c>
      <c r="B167" s="530" t="s">
        <v>53</v>
      </c>
      <c r="C167" s="652" t="s">
        <v>51</v>
      </c>
      <c r="D167" s="652" t="s">
        <v>54</v>
      </c>
      <c r="E167" s="664" t="s">
        <v>143</v>
      </c>
      <c r="F167" s="532" t="s">
        <v>141</v>
      </c>
      <c r="G167" s="532" t="s">
        <v>144</v>
      </c>
      <c r="H167" s="663" t="s">
        <v>350</v>
      </c>
      <c r="I167" s="654" t="s">
        <v>1</v>
      </c>
      <c r="J167" s="655">
        <v>50</v>
      </c>
      <c r="K167" s="656" t="s">
        <v>577</v>
      </c>
      <c r="L167" s="657">
        <f t="shared" si="12"/>
        <v>196.42857142857142</v>
      </c>
      <c r="M167" s="658">
        <f t="shared" si="11"/>
        <v>9821.42857142857</v>
      </c>
      <c r="N167" s="781">
        <v>11000</v>
      </c>
      <c r="O167" s="534" t="s">
        <v>44</v>
      </c>
      <c r="P167" s="535" t="s">
        <v>599</v>
      </c>
      <c r="Q167" s="659" t="s">
        <v>600</v>
      </c>
      <c r="R167" s="536">
        <v>0</v>
      </c>
    </row>
    <row r="168" spans="1:18" s="537" customFormat="1" ht="45" customHeight="1">
      <c r="A168" s="529" t="s">
        <v>516</v>
      </c>
      <c r="B168" s="530" t="s">
        <v>53</v>
      </c>
      <c r="C168" s="652" t="s">
        <v>51</v>
      </c>
      <c r="D168" s="652" t="s">
        <v>54</v>
      </c>
      <c r="E168" s="664" t="s">
        <v>140</v>
      </c>
      <c r="F168" s="532" t="s">
        <v>141</v>
      </c>
      <c r="G168" s="532" t="s">
        <v>142</v>
      </c>
      <c r="H168" s="663" t="s">
        <v>351</v>
      </c>
      <c r="I168" s="654" t="s">
        <v>1</v>
      </c>
      <c r="J168" s="655">
        <v>30</v>
      </c>
      <c r="K168" s="656" t="s">
        <v>577</v>
      </c>
      <c r="L168" s="657">
        <f t="shared" si="12"/>
        <v>312.5</v>
      </c>
      <c r="M168" s="658">
        <f t="shared" si="11"/>
        <v>9375</v>
      </c>
      <c r="N168" s="781">
        <v>10500</v>
      </c>
      <c r="O168" s="534" t="s">
        <v>44</v>
      </c>
      <c r="P168" s="535" t="s">
        <v>599</v>
      </c>
      <c r="Q168" s="659" t="s">
        <v>600</v>
      </c>
      <c r="R168" s="536">
        <v>0</v>
      </c>
    </row>
    <row r="169" spans="1:18" s="537" customFormat="1" ht="45.75" customHeight="1">
      <c r="A169" s="529" t="s">
        <v>517</v>
      </c>
      <c r="B169" s="530" t="s">
        <v>53</v>
      </c>
      <c r="C169" s="652" t="s">
        <v>51</v>
      </c>
      <c r="D169" s="652" t="s">
        <v>54</v>
      </c>
      <c r="E169" s="664" t="s">
        <v>145</v>
      </c>
      <c r="F169" s="532" t="s">
        <v>141</v>
      </c>
      <c r="G169" s="532" t="s">
        <v>146</v>
      </c>
      <c r="H169" s="663" t="s">
        <v>634</v>
      </c>
      <c r="I169" s="654" t="s">
        <v>1</v>
      </c>
      <c r="J169" s="655">
        <v>25</v>
      </c>
      <c r="K169" s="656" t="s">
        <v>577</v>
      </c>
      <c r="L169" s="657">
        <f t="shared" si="12"/>
        <v>580.3571428571428</v>
      </c>
      <c r="M169" s="658">
        <f t="shared" si="11"/>
        <v>14508.92857142857</v>
      </c>
      <c r="N169" s="781">
        <v>16250</v>
      </c>
      <c r="O169" s="534" t="s">
        <v>44</v>
      </c>
      <c r="P169" s="535" t="s">
        <v>599</v>
      </c>
      <c r="Q169" s="659" t="s">
        <v>600</v>
      </c>
      <c r="R169" s="536">
        <v>0</v>
      </c>
    </row>
    <row r="170" spans="1:18" s="537" customFormat="1" ht="45.75" customHeight="1">
      <c r="A170" s="529" t="s">
        <v>518</v>
      </c>
      <c r="B170" s="530" t="s">
        <v>53</v>
      </c>
      <c r="C170" s="652" t="s">
        <v>51</v>
      </c>
      <c r="D170" s="652" t="s">
        <v>54</v>
      </c>
      <c r="E170" s="664" t="s">
        <v>145</v>
      </c>
      <c r="F170" s="532" t="s">
        <v>141</v>
      </c>
      <c r="G170" s="532" t="s">
        <v>635</v>
      </c>
      <c r="H170" s="663" t="s">
        <v>636</v>
      </c>
      <c r="I170" s="654" t="s">
        <v>1</v>
      </c>
      <c r="J170" s="655">
        <v>20</v>
      </c>
      <c r="K170" s="656" t="s">
        <v>577</v>
      </c>
      <c r="L170" s="657">
        <f>M170/J170</f>
        <v>160.7142857142857</v>
      </c>
      <c r="M170" s="658">
        <f>N170/1.12</f>
        <v>3214.2857142857138</v>
      </c>
      <c r="N170" s="781">
        <v>3600</v>
      </c>
      <c r="O170" s="534" t="s">
        <v>44</v>
      </c>
      <c r="P170" s="535" t="s">
        <v>599</v>
      </c>
      <c r="Q170" s="659" t="s">
        <v>600</v>
      </c>
      <c r="R170" s="536">
        <v>0</v>
      </c>
    </row>
    <row r="171" spans="1:18" s="537" customFormat="1" ht="45.75" customHeight="1">
      <c r="A171" s="529" t="s">
        <v>519</v>
      </c>
      <c r="B171" s="530" t="s">
        <v>53</v>
      </c>
      <c r="C171" s="652" t="s">
        <v>51</v>
      </c>
      <c r="D171" s="652" t="s">
        <v>54</v>
      </c>
      <c r="E171" s="664" t="s">
        <v>145</v>
      </c>
      <c r="F171" s="532" t="s">
        <v>141</v>
      </c>
      <c r="G171" s="532" t="s">
        <v>638</v>
      </c>
      <c r="H171" s="663" t="s">
        <v>637</v>
      </c>
      <c r="I171" s="654" t="s">
        <v>1</v>
      </c>
      <c r="J171" s="655">
        <v>20</v>
      </c>
      <c r="K171" s="656" t="s">
        <v>577</v>
      </c>
      <c r="L171" s="657">
        <f>M171/J171</f>
        <v>160.7142857142857</v>
      </c>
      <c r="M171" s="658">
        <f>N171/1.12</f>
        <v>3214.2857142857138</v>
      </c>
      <c r="N171" s="781">
        <v>3600</v>
      </c>
      <c r="O171" s="534" t="s">
        <v>44</v>
      </c>
      <c r="P171" s="535" t="s">
        <v>599</v>
      </c>
      <c r="Q171" s="659" t="s">
        <v>600</v>
      </c>
      <c r="R171" s="536">
        <v>0</v>
      </c>
    </row>
    <row r="172" spans="1:18" s="537" customFormat="1" ht="45.75" customHeight="1">
      <c r="A172" s="529" t="s">
        <v>520</v>
      </c>
      <c r="B172" s="530" t="s">
        <v>53</v>
      </c>
      <c r="C172" s="652" t="s">
        <v>51</v>
      </c>
      <c r="D172" s="652" t="s">
        <v>54</v>
      </c>
      <c r="E172" s="664" t="s">
        <v>145</v>
      </c>
      <c r="F172" s="532" t="s">
        <v>141</v>
      </c>
      <c r="G172" s="532" t="s">
        <v>638</v>
      </c>
      <c r="H172" s="663" t="s">
        <v>639</v>
      </c>
      <c r="I172" s="654" t="s">
        <v>1</v>
      </c>
      <c r="J172" s="655">
        <v>10</v>
      </c>
      <c r="K172" s="656" t="s">
        <v>577</v>
      </c>
      <c r="L172" s="657">
        <f>M172/J172</f>
        <v>508.9285714285714</v>
      </c>
      <c r="M172" s="658">
        <f>N172/1.12</f>
        <v>5089.285714285714</v>
      </c>
      <c r="N172" s="781">
        <v>5700</v>
      </c>
      <c r="O172" s="534" t="s">
        <v>44</v>
      </c>
      <c r="P172" s="535" t="s">
        <v>599</v>
      </c>
      <c r="Q172" s="659" t="s">
        <v>600</v>
      </c>
      <c r="R172" s="536">
        <v>0</v>
      </c>
    </row>
    <row r="173" spans="1:18" s="537" customFormat="1" ht="61.5" customHeight="1">
      <c r="A173" s="529" t="s">
        <v>521</v>
      </c>
      <c r="B173" s="530" t="s">
        <v>53</v>
      </c>
      <c r="C173" s="652" t="s">
        <v>51</v>
      </c>
      <c r="D173" s="652" t="s">
        <v>54</v>
      </c>
      <c r="E173" s="664" t="s">
        <v>282</v>
      </c>
      <c r="F173" s="532" t="s">
        <v>342</v>
      </c>
      <c r="G173" s="532" t="s">
        <v>283</v>
      </c>
      <c r="H173" s="663" t="s">
        <v>352</v>
      </c>
      <c r="I173" s="654" t="s">
        <v>1</v>
      </c>
      <c r="J173" s="655">
        <v>10</v>
      </c>
      <c r="K173" s="656" t="s">
        <v>21</v>
      </c>
      <c r="L173" s="657">
        <f t="shared" si="12"/>
        <v>624.9999999999999</v>
      </c>
      <c r="M173" s="658">
        <f t="shared" si="11"/>
        <v>6249.999999999999</v>
      </c>
      <c r="N173" s="781">
        <v>7000</v>
      </c>
      <c r="O173" s="534" t="s">
        <v>44</v>
      </c>
      <c r="P173" s="535" t="s">
        <v>599</v>
      </c>
      <c r="Q173" s="659" t="s">
        <v>600</v>
      </c>
      <c r="R173" s="536">
        <v>0</v>
      </c>
    </row>
    <row r="174" spans="1:18" s="537" customFormat="1" ht="48" customHeight="1">
      <c r="A174" s="529" t="s">
        <v>728</v>
      </c>
      <c r="B174" s="530" t="s">
        <v>53</v>
      </c>
      <c r="C174" s="652" t="s">
        <v>51</v>
      </c>
      <c r="D174" s="652" t="s">
        <v>54</v>
      </c>
      <c r="E174" s="531" t="s">
        <v>287</v>
      </c>
      <c r="F174" s="532" t="s">
        <v>343</v>
      </c>
      <c r="G174" s="532" t="s">
        <v>288</v>
      </c>
      <c r="H174" s="663" t="s">
        <v>353</v>
      </c>
      <c r="I174" s="654" t="s">
        <v>1</v>
      </c>
      <c r="J174" s="655">
        <v>5</v>
      </c>
      <c r="K174" s="656" t="s">
        <v>21</v>
      </c>
      <c r="L174" s="657">
        <f t="shared" si="12"/>
        <v>486.60714285714283</v>
      </c>
      <c r="M174" s="658">
        <f t="shared" si="11"/>
        <v>2433.035714285714</v>
      </c>
      <c r="N174" s="781">
        <v>2725</v>
      </c>
      <c r="O174" s="534" t="s">
        <v>44</v>
      </c>
      <c r="P174" s="535" t="s">
        <v>599</v>
      </c>
      <c r="Q174" s="659" t="s">
        <v>600</v>
      </c>
      <c r="R174" s="536">
        <v>0</v>
      </c>
    </row>
    <row r="175" spans="1:18" s="537" customFormat="1" ht="51" customHeight="1">
      <c r="A175" s="529" t="s">
        <v>729</v>
      </c>
      <c r="B175" s="530" t="s">
        <v>53</v>
      </c>
      <c r="C175" s="652" t="s">
        <v>51</v>
      </c>
      <c r="D175" s="652" t="s">
        <v>54</v>
      </c>
      <c r="E175" s="531" t="s">
        <v>102</v>
      </c>
      <c r="F175" s="532" t="s">
        <v>103</v>
      </c>
      <c r="G175" s="532" t="s">
        <v>104</v>
      </c>
      <c r="H175" s="663" t="s">
        <v>354</v>
      </c>
      <c r="I175" s="654" t="s">
        <v>1</v>
      </c>
      <c r="J175" s="655">
        <v>7</v>
      </c>
      <c r="K175" s="656" t="s">
        <v>21</v>
      </c>
      <c r="L175" s="657">
        <f t="shared" si="12"/>
        <v>491.0714285714285</v>
      </c>
      <c r="M175" s="658">
        <f t="shared" si="11"/>
        <v>3437.4999999999995</v>
      </c>
      <c r="N175" s="781">
        <v>3850</v>
      </c>
      <c r="O175" s="534" t="s">
        <v>44</v>
      </c>
      <c r="P175" s="535" t="s">
        <v>599</v>
      </c>
      <c r="Q175" s="659" t="s">
        <v>600</v>
      </c>
      <c r="R175" s="536">
        <v>0</v>
      </c>
    </row>
    <row r="176" spans="1:18" s="537" customFormat="1" ht="44.25" customHeight="1">
      <c r="A176" s="529" t="s">
        <v>730</v>
      </c>
      <c r="B176" s="530" t="s">
        <v>53</v>
      </c>
      <c r="C176" s="652" t="s">
        <v>51</v>
      </c>
      <c r="D176" s="652" t="s">
        <v>54</v>
      </c>
      <c r="E176" s="531" t="s">
        <v>102</v>
      </c>
      <c r="F176" s="532" t="s">
        <v>103</v>
      </c>
      <c r="G176" s="665" t="s">
        <v>355</v>
      </c>
      <c r="H176" s="665" t="s">
        <v>355</v>
      </c>
      <c r="I176" s="654" t="s">
        <v>1</v>
      </c>
      <c r="J176" s="655">
        <v>3</v>
      </c>
      <c r="K176" s="656" t="s">
        <v>21</v>
      </c>
      <c r="L176" s="657">
        <f t="shared" si="12"/>
        <v>2589.285714285714</v>
      </c>
      <c r="M176" s="658">
        <f t="shared" si="11"/>
        <v>7767.857142857142</v>
      </c>
      <c r="N176" s="781">
        <v>8700</v>
      </c>
      <c r="O176" s="534" t="s">
        <v>44</v>
      </c>
      <c r="P176" s="535" t="s">
        <v>599</v>
      </c>
      <c r="Q176" s="659" t="s">
        <v>600</v>
      </c>
      <c r="R176" s="536">
        <v>0</v>
      </c>
    </row>
    <row r="177" spans="1:18" s="537" customFormat="1" ht="48.75" customHeight="1">
      <c r="A177" s="529" t="s">
        <v>522</v>
      </c>
      <c r="B177" s="530" t="s">
        <v>53</v>
      </c>
      <c r="C177" s="652" t="s">
        <v>51</v>
      </c>
      <c r="D177" s="652" t="s">
        <v>54</v>
      </c>
      <c r="E177" s="531" t="s">
        <v>96</v>
      </c>
      <c r="F177" s="532" t="s">
        <v>97</v>
      </c>
      <c r="G177" s="532" t="s">
        <v>98</v>
      </c>
      <c r="H177" s="665" t="s">
        <v>356</v>
      </c>
      <c r="I177" s="654" t="s">
        <v>1</v>
      </c>
      <c r="J177" s="655">
        <v>11</v>
      </c>
      <c r="K177" s="656" t="s">
        <v>21</v>
      </c>
      <c r="L177" s="657">
        <f t="shared" si="12"/>
        <v>4374.999999999999</v>
      </c>
      <c r="M177" s="658">
        <f t="shared" si="11"/>
        <v>48124.99999999999</v>
      </c>
      <c r="N177" s="781">
        <v>53900</v>
      </c>
      <c r="O177" s="534" t="s">
        <v>44</v>
      </c>
      <c r="P177" s="535" t="s">
        <v>599</v>
      </c>
      <c r="Q177" s="659" t="s">
        <v>600</v>
      </c>
      <c r="R177" s="536">
        <v>0</v>
      </c>
    </row>
    <row r="178" spans="1:18" s="537" customFormat="1" ht="51" customHeight="1">
      <c r="A178" s="529" t="s">
        <v>523</v>
      </c>
      <c r="B178" s="530" t="s">
        <v>53</v>
      </c>
      <c r="C178" s="652" t="s">
        <v>51</v>
      </c>
      <c r="D178" s="652" t="s">
        <v>54</v>
      </c>
      <c r="E178" s="531" t="s">
        <v>99</v>
      </c>
      <c r="F178" s="532" t="s">
        <v>100</v>
      </c>
      <c r="G178" s="532" t="s">
        <v>101</v>
      </c>
      <c r="H178" s="665" t="s">
        <v>357</v>
      </c>
      <c r="I178" s="654" t="s">
        <v>1</v>
      </c>
      <c r="J178" s="655">
        <v>200</v>
      </c>
      <c r="K178" s="656" t="s">
        <v>577</v>
      </c>
      <c r="L178" s="657">
        <f t="shared" si="12"/>
        <v>71.42857142857142</v>
      </c>
      <c r="M178" s="658">
        <f t="shared" si="11"/>
        <v>14285.714285714284</v>
      </c>
      <c r="N178" s="781">
        <v>16000</v>
      </c>
      <c r="O178" s="534" t="s">
        <v>44</v>
      </c>
      <c r="P178" s="535" t="s">
        <v>599</v>
      </c>
      <c r="Q178" s="659" t="s">
        <v>600</v>
      </c>
      <c r="R178" s="536">
        <v>0</v>
      </c>
    </row>
    <row r="179" spans="1:18" s="537" customFormat="1" ht="48.75" customHeight="1">
      <c r="A179" s="529" t="s">
        <v>524</v>
      </c>
      <c r="B179" s="530" t="s">
        <v>53</v>
      </c>
      <c r="C179" s="652" t="s">
        <v>51</v>
      </c>
      <c r="D179" s="652" t="s">
        <v>54</v>
      </c>
      <c r="E179" s="531" t="s">
        <v>280</v>
      </c>
      <c r="F179" s="532" t="s">
        <v>156</v>
      </c>
      <c r="G179" s="666" t="s">
        <v>281</v>
      </c>
      <c r="H179" s="665" t="s">
        <v>358</v>
      </c>
      <c r="I179" s="654" t="s">
        <v>1</v>
      </c>
      <c r="J179" s="655">
        <v>45</v>
      </c>
      <c r="K179" s="656" t="s">
        <v>21</v>
      </c>
      <c r="L179" s="657">
        <f t="shared" si="12"/>
        <v>53.57142857142856</v>
      </c>
      <c r="M179" s="658">
        <f t="shared" si="11"/>
        <v>2410.7142857142853</v>
      </c>
      <c r="N179" s="781">
        <v>2700</v>
      </c>
      <c r="O179" s="534" t="s">
        <v>44</v>
      </c>
      <c r="P179" s="535" t="s">
        <v>599</v>
      </c>
      <c r="Q179" s="659" t="s">
        <v>600</v>
      </c>
      <c r="R179" s="536">
        <v>0</v>
      </c>
    </row>
    <row r="180" spans="1:18" s="537" customFormat="1" ht="42.75" customHeight="1">
      <c r="A180" s="529" t="s">
        <v>525</v>
      </c>
      <c r="B180" s="530" t="s">
        <v>53</v>
      </c>
      <c r="C180" s="652" t="s">
        <v>51</v>
      </c>
      <c r="D180" s="652" t="s">
        <v>54</v>
      </c>
      <c r="E180" s="531" t="s">
        <v>241</v>
      </c>
      <c r="F180" s="532" t="s">
        <v>234</v>
      </c>
      <c r="G180" s="666" t="s">
        <v>242</v>
      </c>
      <c r="H180" s="665" t="s">
        <v>390</v>
      </c>
      <c r="I180" s="654" t="s">
        <v>1</v>
      </c>
      <c r="J180" s="655">
        <v>350</v>
      </c>
      <c r="K180" s="656" t="s">
        <v>21</v>
      </c>
      <c r="L180" s="657">
        <f t="shared" si="12"/>
        <v>17.857142857142854</v>
      </c>
      <c r="M180" s="658">
        <f t="shared" si="11"/>
        <v>6249.999999999999</v>
      </c>
      <c r="N180" s="781">
        <v>7000</v>
      </c>
      <c r="O180" s="534" t="s">
        <v>44</v>
      </c>
      <c r="P180" s="535" t="s">
        <v>599</v>
      </c>
      <c r="Q180" s="659" t="s">
        <v>600</v>
      </c>
      <c r="R180" s="536">
        <v>0</v>
      </c>
    </row>
    <row r="181" spans="1:18" s="537" customFormat="1" ht="53.25" customHeight="1">
      <c r="A181" s="529" t="s">
        <v>526</v>
      </c>
      <c r="B181" s="530" t="s">
        <v>53</v>
      </c>
      <c r="C181" s="652" t="s">
        <v>51</v>
      </c>
      <c r="D181" s="652" t="s">
        <v>54</v>
      </c>
      <c r="E181" s="531" t="s">
        <v>233</v>
      </c>
      <c r="F181" s="532" t="s">
        <v>234</v>
      </c>
      <c r="G181" s="532" t="s">
        <v>641</v>
      </c>
      <c r="H181" s="665" t="s">
        <v>391</v>
      </c>
      <c r="I181" s="654" t="s">
        <v>1</v>
      </c>
      <c r="J181" s="655">
        <v>350</v>
      </c>
      <c r="K181" s="656" t="s">
        <v>21</v>
      </c>
      <c r="L181" s="657">
        <f t="shared" si="12"/>
        <v>22.32142857142857</v>
      </c>
      <c r="M181" s="658">
        <f t="shared" si="11"/>
        <v>7812.499999999999</v>
      </c>
      <c r="N181" s="781">
        <v>8750</v>
      </c>
      <c r="O181" s="534" t="s">
        <v>44</v>
      </c>
      <c r="P181" s="535" t="s">
        <v>599</v>
      </c>
      <c r="Q181" s="659" t="s">
        <v>600</v>
      </c>
      <c r="R181" s="536">
        <v>0</v>
      </c>
    </row>
    <row r="182" spans="1:18" s="537" customFormat="1" ht="59.25" customHeight="1">
      <c r="A182" s="529" t="s">
        <v>527</v>
      </c>
      <c r="B182" s="530" t="s">
        <v>53</v>
      </c>
      <c r="C182" s="652" t="s">
        <v>51</v>
      </c>
      <c r="D182" s="652" t="s">
        <v>54</v>
      </c>
      <c r="E182" s="531" t="s">
        <v>235</v>
      </c>
      <c r="F182" s="532" t="s">
        <v>234</v>
      </c>
      <c r="G182" s="532" t="s">
        <v>642</v>
      </c>
      <c r="H182" s="665" t="s">
        <v>392</v>
      </c>
      <c r="I182" s="654" t="s">
        <v>1</v>
      </c>
      <c r="J182" s="655">
        <v>350</v>
      </c>
      <c r="K182" s="656" t="s">
        <v>21</v>
      </c>
      <c r="L182" s="657">
        <f t="shared" si="12"/>
        <v>26.785714285714285</v>
      </c>
      <c r="M182" s="658">
        <f t="shared" si="11"/>
        <v>9375</v>
      </c>
      <c r="N182" s="781">
        <v>10500</v>
      </c>
      <c r="O182" s="534" t="s">
        <v>44</v>
      </c>
      <c r="P182" s="535" t="s">
        <v>599</v>
      </c>
      <c r="Q182" s="659" t="s">
        <v>600</v>
      </c>
      <c r="R182" s="536">
        <v>0</v>
      </c>
    </row>
    <row r="183" spans="1:18" s="537" customFormat="1" ht="59.25" customHeight="1">
      <c r="A183" s="529" t="s">
        <v>528</v>
      </c>
      <c r="B183" s="530" t="s">
        <v>53</v>
      </c>
      <c r="C183" s="652" t="s">
        <v>51</v>
      </c>
      <c r="D183" s="652" t="s">
        <v>54</v>
      </c>
      <c r="E183" s="531" t="s">
        <v>235</v>
      </c>
      <c r="F183" s="532" t="s">
        <v>234</v>
      </c>
      <c r="G183" s="532" t="s">
        <v>643</v>
      </c>
      <c r="H183" s="665" t="s">
        <v>640</v>
      </c>
      <c r="I183" s="654" t="s">
        <v>1</v>
      </c>
      <c r="J183" s="655">
        <v>350</v>
      </c>
      <c r="K183" s="656" t="s">
        <v>21</v>
      </c>
      <c r="L183" s="657">
        <f>M183/J183</f>
        <v>31.249999999999996</v>
      </c>
      <c r="M183" s="658">
        <f>N183/1.12</f>
        <v>10937.499999999998</v>
      </c>
      <c r="N183" s="781">
        <v>12250</v>
      </c>
      <c r="O183" s="534" t="s">
        <v>44</v>
      </c>
      <c r="P183" s="535" t="s">
        <v>599</v>
      </c>
      <c r="Q183" s="659" t="s">
        <v>600</v>
      </c>
      <c r="R183" s="536">
        <v>0</v>
      </c>
    </row>
    <row r="184" spans="1:18" s="537" customFormat="1" ht="69.75" customHeight="1">
      <c r="A184" s="529" t="s">
        <v>529</v>
      </c>
      <c r="B184" s="530" t="s">
        <v>53</v>
      </c>
      <c r="C184" s="652" t="s">
        <v>51</v>
      </c>
      <c r="D184" s="652" t="s">
        <v>54</v>
      </c>
      <c r="E184" s="531" t="s">
        <v>236</v>
      </c>
      <c r="F184" s="532" t="s">
        <v>237</v>
      </c>
      <c r="G184" s="532" t="s">
        <v>238</v>
      </c>
      <c r="H184" s="662" t="s">
        <v>359</v>
      </c>
      <c r="I184" s="654" t="s">
        <v>1</v>
      </c>
      <c r="J184" s="655">
        <v>10</v>
      </c>
      <c r="K184" s="656" t="s">
        <v>21</v>
      </c>
      <c r="L184" s="657">
        <f t="shared" si="12"/>
        <v>491.07142857142856</v>
      </c>
      <c r="M184" s="658">
        <f t="shared" si="11"/>
        <v>4910.714285714285</v>
      </c>
      <c r="N184" s="781">
        <v>5500</v>
      </c>
      <c r="O184" s="534" t="s">
        <v>44</v>
      </c>
      <c r="P184" s="535" t="s">
        <v>599</v>
      </c>
      <c r="Q184" s="659" t="s">
        <v>600</v>
      </c>
      <c r="R184" s="536">
        <v>0</v>
      </c>
    </row>
    <row r="185" spans="1:18" s="537" customFormat="1" ht="60" customHeight="1">
      <c r="A185" s="529" t="s">
        <v>530</v>
      </c>
      <c r="B185" s="530" t="s">
        <v>53</v>
      </c>
      <c r="C185" s="652" t="s">
        <v>51</v>
      </c>
      <c r="D185" s="652" t="s">
        <v>54</v>
      </c>
      <c r="E185" s="531" t="s">
        <v>236</v>
      </c>
      <c r="F185" s="532" t="s">
        <v>237</v>
      </c>
      <c r="G185" s="532" t="s">
        <v>238</v>
      </c>
      <c r="H185" s="662" t="s">
        <v>644</v>
      </c>
      <c r="I185" s="654" t="s">
        <v>1</v>
      </c>
      <c r="J185" s="655">
        <v>10</v>
      </c>
      <c r="K185" s="656" t="s">
        <v>21</v>
      </c>
      <c r="L185" s="657">
        <f>M185/J185</f>
        <v>1071.4285714285713</v>
      </c>
      <c r="M185" s="658">
        <f>N185/1.12</f>
        <v>10714.285714285714</v>
      </c>
      <c r="N185" s="781">
        <v>12000</v>
      </c>
      <c r="O185" s="534" t="s">
        <v>44</v>
      </c>
      <c r="P185" s="535" t="s">
        <v>599</v>
      </c>
      <c r="Q185" s="659" t="s">
        <v>600</v>
      </c>
      <c r="R185" s="536">
        <v>0</v>
      </c>
    </row>
    <row r="186" spans="1:18" s="537" customFormat="1" ht="53.25" customHeight="1">
      <c r="A186" s="529" t="s">
        <v>531</v>
      </c>
      <c r="B186" s="530" t="s">
        <v>53</v>
      </c>
      <c r="C186" s="652" t="s">
        <v>51</v>
      </c>
      <c r="D186" s="652" t="s">
        <v>54</v>
      </c>
      <c r="E186" s="531" t="s">
        <v>239</v>
      </c>
      <c r="F186" s="532" t="s">
        <v>237</v>
      </c>
      <c r="G186" s="532" t="s">
        <v>240</v>
      </c>
      <c r="H186" s="662" t="s">
        <v>360</v>
      </c>
      <c r="I186" s="654" t="s">
        <v>1</v>
      </c>
      <c r="J186" s="655">
        <v>10</v>
      </c>
      <c r="K186" s="656" t="s">
        <v>21</v>
      </c>
      <c r="L186" s="657">
        <f t="shared" si="12"/>
        <v>1607.142857142857</v>
      </c>
      <c r="M186" s="658">
        <f t="shared" si="11"/>
        <v>16071.42857142857</v>
      </c>
      <c r="N186" s="781">
        <v>18000</v>
      </c>
      <c r="O186" s="534" t="s">
        <v>44</v>
      </c>
      <c r="P186" s="535" t="s">
        <v>599</v>
      </c>
      <c r="Q186" s="659" t="s">
        <v>600</v>
      </c>
      <c r="R186" s="536">
        <v>0</v>
      </c>
    </row>
    <row r="187" spans="1:18" s="537" customFormat="1" ht="48.75" customHeight="1">
      <c r="A187" s="529" t="s">
        <v>731</v>
      </c>
      <c r="B187" s="530" t="s">
        <v>53</v>
      </c>
      <c r="C187" s="652" t="s">
        <v>51</v>
      </c>
      <c r="D187" s="652" t="s">
        <v>54</v>
      </c>
      <c r="E187" s="531" t="s">
        <v>215</v>
      </c>
      <c r="F187" s="532" t="s">
        <v>216</v>
      </c>
      <c r="G187" s="532" t="s">
        <v>217</v>
      </c>
      <c r="H187" s="662" t="s">
        <v>361</v>
      </c>
      <c r="I187" s="654" t="s">
        <v>1</v>
      </c>
      <c r="J187" s="655">
        <v>20</v>
      </c>
      <c r="K187" s="656" t="s">
        <v>22</v>
      </c>
      <c r="L187" s="657">
        <f t="shared" si="12"/>
        <v>401.7857142857143</v>
      </c>
      <c r="M187" s="658">
        <f t="shared" si="11"/>
        <v>8035.714285714285</v>
      </c>
      <c r="N187" s="781">
        <v>9000</v>
      </c>
      <c r="O187" s="534" t="s">
        <v>44</v>
      </c>
      <c r="P187" s="535" t="s">
        <v>599</v>
      </c>
      <c r="Q187" s="659" t="s">
        <v>600</v>
      </c>
      <c r="R187" s="536">
        <v>0</v>
      </c>
    </row>
    <row r="188" spans="1:18" s="537" customFormat="1" ht="57" customHeight="1">
      <c r="A188" s="529" t="s">
        <v>532</v>
      </c>
      <c r="B188" s="530" t="s">
        <v>53</v>
      </c>
      <c r="C188" s="652" t="s">
        <v>51</v>
      </c>
      <c r="D188" s="652" t="s">
        <v>54</v>
      </c>
      <c r="E188" s="531" t="s">
        <v>155</v>
      </c>
      <c r="F188" s="532" t="s">
        <v>156</v>
      </c>
      <c r="G188" s="532" t="s">
        <v>157</v>
      </c>
      <c r="H188" s="662" t="s">
        <v>645</v>
      </c>
      <c r="I188" s="654" t="s">
        <v>1</v>
      </c>
      <c r="J188" s="655">
        <v>10</v>
      </c>
      <c r="K188" s="656" t="s">
        <v>21</v>
      </c>
      <c r="L188" s="657">
        <f t="shared" si="12"/>
        <v>401.7857142857143</v>
      </c>
      <c r="M188" s="658">
        <f t="shared" si="11"/>
        <v>4017.8571428571427</v>
      </c>
      <c r="N188" s="781">
        <v>4500</v>
      </c>
      <c r="O188" s="534" t="s">
        <v>44</v>
      </c>
      <c r="P188" s="535" t="s">
        <v>599</v>
      </c>
      <c r="Q188" s="659" t="s">
        <v>600</v>
      </c>
      <c r="R188" s="536">
        <v>0</v>
      </c>
    </row>
    <row r="189" spans="1:18" s="537" customFormat="1" ht="63" customHeight="1">
      <c r="A189" s="529" t="s">
        <v>732</v>
      </c>
      <c r="B189" s="530" t="s">
        <v>53</v>
      </c>
      <c r="C189" s="652" t="s">
        <v>51</v>
      </c>
      <c r="D189" s="652" t="s">
        <v>54</v>
      </c>
      <c r="E189" s="531" t="s">
        <v>158</v>
      </c>
      <c r="F189" s="532" t="s">
        <v>156</v>
      </c>
      <c r="G189" s="532" t="s">
        <v>159</v>
      </c>
      <c r="H189" s="667" t="s">
        <v>645</v>
      </c>
      <c r="I189" s="654" t="s">
        <v>1</v>
      </c>
      <c r="J189" s="655">
        <v>10</v>
      </c>
      <c r="K189" s="656" t="s">
        <v>21</v>
      </c>
      <c r="L189" s="657">
        <f t="shared" si="12"/>
        <v>758.9285714285713</v>
      </c>
      <c r="M189" s="658">
        <f t="shared" si="11"/>
        <v>7589.285714285714</v>
      </c>
      <c r="N189" s="781">
        <v>8500</v>
      </c>
      <c r="O189" s="534" t="s">
        <v>44</v>
      </c>
      <c r="P189" s="535" t="s">
        <v>599</v>
      </c>
      <c r="Q189" s="659" t="s">
        <v>600</v>
      </c>
      <c r="R189" s="536">
        <v>0</v>
      </c>
    </row>
    <row r="190" spans="1:18" s="537" customFormat="1" ht="45.75" customHeight="1">
      <c r="A190" s="529" t="s">
        <v>533</v>
      </c>
      <c r="B190" s="530" t="s">
        <v>53</v>
      </c>
      <c r="C190" s="652" t="s">
        <v>51</v>
      </c>
      <c r="D190" s="652" t="s">
        <v>54</v>
      </c>
      <c r="E190" s="531" t="s">
        <v>158</v>
      </c>
      <c r="F190" s="533" t="s">
        <v>387</v>
      </c>
      <c r="G190" s="665" t="s">
        <v>362</v>
      </c>
      <c r="H190" s="665" t="s">
        <v>362</v>
      </c>
      <c r="I190" s="654" t="s">
        <v>1</v>
      </c>
      <c r="J190" s="655">
        <v>3</v>
      </c>
      <c r="K190" s="656" t="s">
        <v>21</v>
      </c>
      <c r="L190" s="657">
        <f t="shared" si="12"/>
        <v>3303.571428571428</v>
      </c>
      <c r="M190" s="658">
        <f t="shared" si="11"/>
        <v>9910.714285714284</v>
      </c>
      <c r="N190" s="781">
        <v>11100</v>
      </c>
      <c r="O190" s="534" t="s">
        <v>44</v>
      </c>
      <c r="P190" s="535" t="s">
        <v>599</v>
      </c>
      <c r="Q190" s="659" t="s">
        <v>600</v>
      </c>
      <c r="R190" s="536">
        <v>0</v>
      </c>
    </row>
    <row r="191" spans="1:18" s="537" customFormat="1" ht="78" customHeight="1">
      <c r="A191" s="529" t="s">
        <v>534</v>
      </c>
      <c r="B191" s="530" t="s">
        <v>53</v>
      </c>
      <c r="C191" s="652" t="s">
        <v>51</v>
      </c>
      <c r="D191" s="652" t="s">
        <v>54</v>
      </c>
      <c r="E191" s="531" t="s">
        <v>230</v>
      </c>
      <c r="F191" s="532" t="s">
        <v>231</v>
      </c>
      <c r="G191" s="532" t="s">
        <v>232</v>
      </c>
      <c r="H191" s="667" t="s">
        <v>378</v>
      </c>
      <c r="I191" s="654" t="s">
        <v>1</v>
      </c>
      <c r="J191" s="655">
        <v>2</v>
      </c>
      <c r="K191" s="656" t="s">
        <v>21</v>
      </c>
      <c r="L191" s="657">
        <f t="shared" si="12"/>
        <v>598.2142857142857</v>
      </c>
      <c r="M191" s="658">
        <f t="shared" si="11"/>
        <v>1196.4285714285713</v>
      </c>
      <c r="N191" s="781">
        <v>1340</v>
      </c>
      <c r="O191" s="534" t="s">
        <v>44</v>
      </c>
      <c r="P191" s="535" t="s">
        <v>599</v>
      </c>
      <c r="Q191" s="659" t="s">
        <v>600</v>
      </c>
      <c r="R191" s="536">
        <v>0</v>
      </c>
    </row>
    <row r="192" spans="1:18" s="537" customFormat="1" ht="51" customHeight="1">
      <c r="A192" s="529" t="s">
        <v>535</v>
      </c>
      <c r="B192" s="530" t="s">
        <v>53</v>
      </c>
      <c r="C192" s="652" t="s">
        <v>51</v>
      </c>
      <c r="D192" s="652" t="s">
        <v>54</v>
      </c>
      <c r="E192" s="659" t="s">
        <v>108</v>
      </c>
      <c r="F192" s="668" t="s">
        <v>109</v>
      </c>
      <c r="G192" s="668" t="s">
        <v>110</v>
      </c>
      <c r="H192" s="665" t="s">
        <v>363</v>
      </c>
      <c r="I192" s="654" t="s">
        <v>1</v>
      </c>
      <c r="J192" s="655">
        <v>5</v>
      </c>
      <c r="K192" s="656" t="s">
        <v>21</v>
      </c>
      <c r="L192" s="657">
        <f t="shared" si="12"/>
        <v>464.2857142857142</v>
      </c>
      <c r="M192" s="658">
        <f t="shared" si="11"/>
        <v>2321.428571428571</v>
      </c>
      <c r="N192" s="781">
        <v>2600</v>
      </c>
      <c r="O192" s="534" t="s">
        <v>44</v>
      </c>
      <c r="P192" s="535" t="s">
        <v>599</v>
      </c>
      <c r="Q192" s="659" t="s">
        <v>600</v>
      </c>
      <c r="R192" s="536">
        <v>0</v>
      </c>
    </row>
    <row r="193" spans="1:18" s="537" customFormat="1" ht="59.25" customHeight="1">
      <c r="A193" s="529" t="s">
        <v>536</v>
      </c>
      <c r="B193" s="530" t="s">
        <v>53</v>
      </c>
      <c r="C193" s="652" t="s">
        <v>51</v>
      </c>
      <c r="D193" s="652" t="s">
        <v>54</v>
      </c>
      <c r="E193" s="531" t="s">
        <v>167</v>
      </c>
      <c r="F193" s="532" t="s">
        <v>388</v>
      </c>
      <c r="G193" s="532" t="s">
        <v>168</v>
      </c>
      <c r="H193" s="665" t="s">
        <v>364</v>
      </c>
      <c r="I193" s="654" t="s">
        <v>1</v>
      </c>
      <c r="J193" s="655">
        <v>200</v>
      </c>
      <c r="K193" s="656" t="s">
        <v>21</v>
      </c>
      <c r="L193" s="657">
        <f t="shared" si="12"/>
        <v>53.57142857142857</v>
      </c>
      <c r="M193" s="658">
        <f t="shared" si="11"/>
        <v>10714.285714285714</v>
      </c>
      <c r="N193" s="781">
        <v>12000</v>
      </c>
      <c r="O193" s="534" t="s">
        <v>44</v>
      </c>
      <c r="P193" s="535" t="s">
        <v>599</v>
      </c>
      <c r="Q193" s="659" t="s">
        <v>600</v>
      </c>
      <c r="R193" s="536">
        <v>0</v>
      </c>
    </row>
    <row r="194" spans="1:18" s="537" customFormat="1" ht="60" customHeight="1">
      <c r="A194" s="529" t="s">
        <v>537</v>
      </c>
      <c r="B194" s="530" t="s">
        <v>53</v>
      </c>
      <c r="C194" s="652" t="s">
        <v>51</v>
      </c>
      <c r="D194" s="652" t="s">
        <v>54</v>
      </c>
      <c r="E194" s="531" t="s">
        <v>165</v>
      </c>
      <c r="F194" s="532" t="s">
        <v>161</v>
      </c>
      <c r="G194" s="532" t="s">
        <v>166</v>
      </c>
      <c r="H194" s="665" t="s">
        <v>365</v>
      </c>
      <c r="I194" s="654" t="s">
        <v>1</v>
      </c>
      <c r="J194" s="655">
        <v>100</v>
      </c>
      <c r="K194" s="656" t="s">
        <v>21</v>
      </c>
      <c r="L194" s="657">
        <f t="shared" si="12"/>
        <v>303.57142857142856</v>
      </c>
      <c r="M194" s="658">
        <f t="shared" si="11"/>
        <v>30357.142857142855</v>
      </c>
      <c r="N194" s="781">
        <v>34000</v>
      </c>
      <c r="O194" s="534" t="s">
        <v>44</v>
      </c>
      <c r="P194" s="535" t="s">
        <v>599</v>
      </c>
      <c r="Q194" s="659" t="s">
        <v>600</v>
      </c>
      <c r="R194" s="536">
        <v>0</v>
      </c>
    </row>
    <row r="195" spans="1:18" s="537" customFormat="1" ht="42" customHeight="1">
      <c r="A195" s="529" t="s">
        <v>538</v>
      </c>
      <c r="B195" s="530" t="s">
        <v>53</v>
      </c>
      <c r="C195" s="652" t="s">
        <v>51</v>
      </c>
      <c r="D195" s="652" t="s">
        <v>54</v>
      </c>
      <c r="E195" s="531" t="s">
        <v>160</v>
      </c>
      <c r="F195" s="532" t="s">
        <v>161</v>
      </c>
      <c r="G195" s="532" t="s">
        <v>162</v>
      </c>
      <c r="H195" s="665" t="s">
        <v>366</v>
      </c>
      <c r="I195" s="654" t="s">
        <v>1</v>
      </c>
      <c r="J195" s="655">
        <v>50</v>
      </c>
      <c r="K195" s="656" t="s">
        <v>21</v>
      </c>
      <c r="L195" s="657">
        <f t="shared" si="12"/>
        <v>1607.142857142857</v>
      </c>
      <c r="M195" s="658">
        <f t="shared" si="11"/>
        <v>80357.14285714286</v>
      </c>
      <c r="N195" s="781">
        <v>90000</v>
      </c>
      <c r="O195" s="534" t="s">
        <v>44</v>
      </c>
      <c r="P195" s="535" t="s">
        <v>599</v>
      </c>
      <c r="Q195" s="659" t="s">
        <v>600</v>
      </c>
      <c r="R195" s="536">
        <v>0</v>
      </c>
    </row>
    <row r="196" spans="1:18" s="537" customFormat="1" ht="42" customHeight="1">
      <c r="A196" s="529" t="s">
        <v>539</v>
      </c>
      <c r="B196" s="530" t="s">
        <v>53</v>
      </c>
      <c r="C196" s="652" t="s">
        <v>51</v>
      </c>
      <c r="D196" s="652" t="s">
        <v>54</v>
      </c>
      <c r="E196" s="531" t="s">
        <v>163</v>
      </c>
      <c r="F196" s="532" t="s">
        <v>161</v>
      </c>
      <c r="G196" s="532" t="s">
        <v>164</v>
      </c>
      <c r="H196" s="665" t="s">
        <v>367</v>
      </c>
      <c r="I196" s="654" t="s">
        <v>1</v>
      </c>
      <c r="J196" s="655">
        <v>1282</v>
      </c>
      <c r="K196" s="656" t="s">
        <v>21</v>
      </c>
      <c r="L196" s="657">
        <f t="shared" si="12"/>
        <v>803.5714285714286</v>
      </c>
      <c r="M196" s="658">
        <f t="shared" si="11"/>
        <v>1030178.5714285714</v>
      </c>
      <c r="N196" s="781">
        <v>1153800</v>
      </c>
      <c r="O196" s="534" t="s">
        <v>44</v>
      </c>
      <c r="P196" s="535" t="s">
        <v>599</v>
      </c>
      <c r="Q196" s="659" t="s">
        <v>600</v>
      </c>
      <c r="R196" s="536">
        <v>0</v>
      </c>
    </row>
    <row r="197" spans="1:18" s="537" customFormat="1" ht="36" customHeight="1">
      <c r="A197" s="529" t="s">
        <v>540</v>
      </c>
      <c r="B197" s="530" t="s">
        <v>53</v>
      </c>
      <c r="C197" s="652" t="s">
        <v>51</v>
      </c>
      <c r="D197" s="652" t="s">
        <v>54</v>
      </c>
      <c r="E197" s="531" t="s">
        <v>111</v>
      </c>
      <c r="F197" s="532" t="s">
        <v>112</v>
      </c>
      <c r="G197" s="532" t="s">
        <v>113</v>
      </c>
      <c r="H197" s="667" t="s">
        <v>379</v>
      </c>
      <c r="I197" s="654" t="s">
        <v>1</v>
      </c>
      <c r="J197" s="655">
        <v>100</v>
      </c>
      <c r="K197" s="656" t="s">
        <v>21</v>
      </c>
      <c r="L197" s="657">
        <f t="shared" si="12"/>
        <v>35.71428571428571</v>
      </c>
      <c r="M197" s="658">
        <f t="shared" si="11"/>
        <v>3571.428571428571</v>
      </c>
      <c r="N197" s="781">
        <v>4000</v>
      </c>
      <c r="O197" s="534" t="s">
        <v>44</v>
      </c>
      <c r="P197" s="535" t="s">
        <v>599</v>
      </c>
      <c r="Q197" s="659" t="s">
        <v>600</v>
      </c>
      <c r="R197" s="536">
        <v>0</v>
      </c>
    </row>
    <row r="198" spans="1:18" s="537" customFormat="1" ht="44.25" customHeight="1">
      <c r="A198" s="529" t="s">
        <v>541</v>
      </c>
      <c r="B198" s="530" t="s">
        <v>53</v>
      </c>
      <c r="C198" s="652" t="s">
        <v>51</v>
      </c>
      <c r="D198" s="652" t="s">
        <v>54</v>
      </c>
      <c r="E198" s="531" t="s">
        <v>411</v>
      </c>
      <c r="F198" s="532" t="s">
        <v>412</v>
      </c>
      <c r="G198" s="532" t="s">
        <v>413</v>
      </c>
      <c r="H198" s="662" t="s">
        <v>380</v>
      </c>
      <c r="I198" s="654" t="s">
        <v>1</v>
      </c>
      <c r="J198" s="655">
        <v>32</v>
      </c>
      <c r="K198" s="656" t="s">
        <v>21</v>
      </c>
      <c r="L198" s="657">
        <f t="shared" si="12"/>
        <v>53.57142857142857</v>
      </c>
      <c r="M198" s="658">
        <f t="shared" si="11"/>
        <v>1714.2857142857142</v>
      </c>
      <c r="N198" s="781">
        <v>1920</v>
      </c>
      <c r="O198" s="534" t="s">
        <v>44</v>
      </c>
      <c r="P198" s="535" t="s">
        <v>599</v>
      </c>
      <c r="Q198" s="659" t="s">
        <v>600</v>
      </c>
      <c r="R198" s="536">
        <v>0</v>
      </c>
    </row>
    <row r="199" spans="1:18" s="537" customFormat="1" ht="61.5" customHeight="1">
      <c r="A199" s="529" t="s">
        <v>542</v>
      </c>
      <c r="B199" s="530" t="s">
        <v>53</v>
      </c>
      <c r="C199" s="652" t="s">
        <v>51</v>
      </c>
      <c r="D199" s="652" t="s">
        <v>54</v>
      </c>
      <c r="E199" s="531" t="s">
        <v>105</v>
      </c>
      <c r="F199" s="532" t="s">
        <v>106</v>
      </c>
      <c r="G199" s="532" t="s">
        <v>107</v>
      </c>
      <c r="H199" s="667" t="s">
        <v>368</v>
      </c>
      <c r="I199" s="654" t="s">
        <v>1</v>
      </c>
      <c r="J199" s="655">
        <v>25</v>
      </c>
      <c r="K199" s="656" t="s">
        <v>21</v>
      </c>
      <c r="L199" s="657">
        <f t="shared" si="12"/>
        <v>285.71428571428567</v>
      </c>
      <c r="M199" s="658">
        <f t="shared" si="11"/>
        <v>7142.857142857142</v>
      </c>
      <c r="N199" s="781">
        <v>8000</v>
      </c>
      <c r="O199" s="534" t="s">
        <v>44</v>
      </c>
      <c r="P199" s="535" t="s">
        <v>599</v>
      </c>
      <c r="Q199" s="659" t="s">
        <v>600</v>
      </c>
      <c r="R199" s="536">
        <v>0</v>
      </c>
    </row>
    <row r="200" spans="1:18" s="537" customFormat="1" ht="39.75" customHeight="1">
      <c r="A200" s="529" t="s">
        <v>543</v>
      </c>
      <c r="B200" s="530" t="s">
        <v>53</v>
      </c>
      <c r="C200" s="652" t="s">
        <v>51</v>
      </c>
      <c r="D200" s="652" t="s">
        <v>54</v>
      </c>
      <c r="E200" s="531" t="s">
        <v>169</v>
      </c>
      <c r="F200" s="532" t="s">
        <v>170</v>
      </c>
      <c r="G200" s="532" t="s">
        <v>171</v>
      </c>
      <c r="H200" s="667" t="s">
        <v>369</v>
      </c>
      <c r="I200" s="654" t="s">
        <v>1</v>
      </c>
      <c r="J200" s="655">
        <v>120</v>
      </c>
      <c r="K200" s="656" t="s">
        <v>22</v>
      </c>
      <c r="L200" s="657">
        <f t="shared" si="12"/>
        <v>160.7142857142857</v>
      </c>
      <c r="M200" s="658">
        <f t="shared" si="11"/>
        <v>19285.714285714283</v>
      </c>
      <c r="N200" s="781">
        <v>21600</v>
      </c>
      <c r="O200" s="534" t="s">
        <v>44</v>
      </c>
      <c r="P200" s="535" t="s">
        <v>599</v>
      </c>
      <c r="Q200" s="659" t="s">
        <v>600</v>
      </c>
      <c r="R200" s="536">
        <v>0</v>
      </c>
    </row>
    <row r="201" spans="1:18" s="537" customFormat="1" ht="64.5" customHeight="1">
      <c r="A201" s="529" t="s">
        <v>544</v>
      </c>
      <c r="B201" s="530" t="s">
        <v>53</v>
      </c>
      <c r="C201" s="652" t="s">
        <v>51</v>
      </c>
      <c r="D201" s="652" t="s">
        <v>54</v>
      </c>
      <c r="E201" s="531" t="s">
        <v>414</v>
      </c>
      <c r="F201" s="532" t="s">
        <v>415</v>
      </c>
      <c r="G201" s="532" t="s">
        <v>416</v>
      </c>
      <c r="H201" s="665" t="s">
        <v>370</v>
      </c>
      <c r="I201" s="654" t="s">
        <v>1</v>
      </c>
      <c r="J201" s="655">
        <v>8</v>
      </c>
      <c r="K201" s="656" t="s">
        <v>23</v>
      </c>
      <c r="L201" s="657">
        <f t="shared" si="12"/>
        <v>2232.142857142857</v>
      </c>
      <c r="M201" s="658">
        <f t="shared" si="11"/>
        <v>17857.142857142855</v>
      </c>
      <c r="N201" s="781">
        <v>20000</v>
      </c>
      <c r="O201" s="534" t="s">
        <v>44</v>
      </c>
      <c r="P201" s="535" t="s">
        <v>599</v>
      </c>
      <c r="Q201" s="659" t="s">
        <v>600</v>
      </c>
      <c r="R201" s="536">
        <v>0</v>
      </c>
    </row>
    <row r="202" spans="1:18" s="537" customFormat="1" ht="45" customHeight="1">
      <c r="A202" s="529" t="s">
        <v>545</v>
      </c>
      <c r="B202" s="530" t="s">
        <v>53</v>
      </c>
      <c r="C202" s="652" t="s">
        <v>51</v>
      </c>
      <c r="D202" s="652" t="s">
        <v>54</v>
      </c>
      <c r="E202" s="531" t="s">
        <v>179</v>
      </c>
      <c r="F202" s="532" t="s">
        <v>180</v>
      </c>
      <c r="G202" s="532" t="s">
        <v>382</v>
      </c>
      <c r="H202" s="665" t="s">
        <v>381</v>
      </c>
      <c r="I202" s="654" t="s">
        <v>1</v>
      </c>
      <c r="J202" s="655">
        <v>10</v>
      </c>
      <c r="K202" s="656" t="s">
        <v>21</v>
      </c>
      <c r="L202" s="657">
        <f t="shared" si="12"/>
        <v>160.7142857142857</v>
      </c>
      <c r="M202" s="658">
        <f t="shared" si="11"/>
        <v>1607.1428571428569</v>
      </c>
      <c r="N202" s="781">
        <v>1800</v>
      </c>
      <c r="O202" s="534" t="s">
        <v>44</v>
      </c>
      <c r="P202" s="535" t="s">
        <v>599</v>
      </c>
      <c r="Q202" s="659" t="s">
        <v>600</v>
      </c>
      <c r="R202" s="536">
        <v>0</v>
      </c>
    </row>
    <row r="203" spans="1:18" s="537" customFormat="1" ht="53.25" customHeight="1">
      <c r="A203" s="529" t="s">
        <v>546</v>
      </c>
      <c r="B203" s="530" t="s">
        <v>53</v>
      </c>
      <c r="C203" s="652" t="s">
        <v>51</v>
      </c>
      <c r="D203" s="652" t="s">
        <v>54</v>
      </c>
      <c r="E203" s="531" t="s">
        <v>179</v>
      </c>
      <c r="F203" s="532" t="s">
        <v>180</v>
      </c>
      <c r="G203" s="532" t="s">
        <v>384</v>
      </c>
      <c r="H203" s="663" t="s">
        <v>383</v>
      </c>
      <c r="I203" s="654" t="s">
        <v>1</v>
      </c>
      <c r="J203" s="655">
        <v>10</v>
      </c>
      <c r="K203" s="656" t="s">
        <v>21</v>
      </c>
      <c r="L203" s="657">
        <f t="shared" si="12"/>
        <v>13.392857142857142</v>
      </c>
      <c r="M203" s="658">
        <f aca="true" t="shared" si="13" ref="M203:M252">N203/1.12</f>
        <v>133.92857142857142</v>
      </c>
      <c r="N203" s="781">
        <v>150</v>
      </c>
      <c r="O203" s="534" t="s">
        <v>44</v>
      </c>
      <c r="P203" s="535" t="s">
        <v>599</v>
      </c>
      <c r="Q203" s="659" t="s">
        <v>600</v>
      </c>
      <c r="R203" s="536">
        <v>0</v>
      </c>
    </row>
    <row r="204" spans="1:18" s="537" customFormat="1" ht="48" customHeight="1">
      <c r="A204" s="529" t="s">
        <v>547</v>
      </c>
      <c r="B204" s="530" t="s">
        <v>53</v>
      </c>
      <c r="C204" s="652" t="s">
        <v>51</v>
      </c>
      <c r="D204" s="652" t="s">
        <v>54</v>
      </c>
      <c r="E204" s="531" t="s">
        <v>181</v>
      </c>
      <c r="F204" s="532" t="s">
        <v>182</v>
      </c>
      <c r="G204" s="532" t="s">
        <v>183</v>
      </c>
      <c r="H204" s="663" t="s">
        <v>371</v>
      </c>
      <c r="I204" s="654" t="s">
        <v>1</v>
      </c>
      <c r="J204" s="655">
        <v>50</v>
      </c>
      <c r="K204" s="656" t="s">
        <v>21</v>
      </c>
      <c r="L204" s="657">
        <f t="shared" si="12"/>
        <v>321.4285714285714</v>
      </c>
      <c r="M204" s="658">
        <f t="shared" si="13"/>
        <v>16071.42857142857</v>
      </c>
      <c r="N204" s="781">
        <v>18000</v>
      </c>
      <c r="O204" s="534" t="s">
        <v>44</v>
      </c>
      <c r="P204" s="535" t="s">
        <v>599</v>
      </c>
      <c r="Q204" s="659" t="s">
        <v>600</v>
      </c>
      <c r="R204" s="536">
        <v>0</v>
      </c>
    </row>
    <row r="205" spans="1:18" s="537" customFormat="1" ht="57.75" customHeight="1">
      <c r="A205" s="529" t="s">
        <v>548</v>
      </c>
      <c r="B205" s="530" t="s">
        <v>53</v>
      </c>
      <c r="C205" s="652" t="s">
        <v>51</v>
      </c>
      <c r="D205" s="652" t="s">
        <v>54</v>
      </c>
      <c r="E205" s="531" t="s">
        <v>177</v>
      </c>
      <c r="F205" s="532" t="s">
        <v>178</v>
      </c>
      <c r="G205" s="532" t="s">
        <v>178</v>
      </c>
      <c r="H205" s="662" t="s">
        <v>372</v>
      </c>
      <c r="I205" s="654" t="s">
        <v>1</v>
      </c>
      <c r="J205" s="655">
        <v>30</v>
      </c>
      <c r="K205" s="656" t="s">
        <v>21</v>
      </c>
      <c r="L205" s="657">
        <f>M205/J205</f>
        <v>178.57142857142856</v>
      </c>
      <c r="M205" s="658">
        <f t="shared" si="13"/>
        <v>5357.142857142857</v>
      </c>
      <c r="N205" s="781">
        <v>6000</v>
      </c>
      <c r="O205" s="534" t="s">
        <v>44</v>
      </c>
      <c r="P205" s="535" t="s">
        <v>599</v>
      </c>
      <c r="Q205" s="659" t="s">
        <v>600</v>
      </c>
      <c r="R205" s="536">
        <v>0</v>
      </c>
    </row>
    <row r="206" spans="1:18" s="537" customFormat="1" ht="56.25" customHeight="1">
      <c r="A206" s="529" t="s">
        <v>549</v>
      </c>
      <c r="B206" s="530" t="s">
        <v>53</v>
      </c>
      <c r="C206" s="652" t="s">
        <v>51</v>
      </c>
      <c r="D206" s="652" t="s">
        <v>54</v>
      </c>
      <c r="E206" s="531" t="s">
        <v>172</v>
      </c>
      <c r="F206" s="532" t="s">
        <v>173</v>
      </c>
      <c r="G206" s="532" t="s">
        <v>174</v>
      </c>
      <c r="H206" s="662" t="s">
        <v>373</v>
      </c>
      <c r="I206" s="654" t="s">
        <v>1</v>
      </c>
      <c r="J206" s="669">
        <v>20</v>
      </c>
      <c r="K206" s="656" t="s">
        <v>21</v>
      </c>
      <c r="L206" s="657">
        <f t="shared" si="12"/>
        <v>98.2142857142857</v>
      </c>
      <c r="M206" s="658">
        <f t="shared" si="13"/>
        <v>1964.285714285714</v>
      </c>
      <c r="N206" s="781">
        <v>2200</v>
      </c>
      <c r="O206" s="534" t="s">
        <v>44</v>
      </c>
      <c r="P206" s="535" t="s">
        <v>599</v>
      </c>
      <c r="Q206" s="659" t="s">
        <v>600</v>
      </c>
      <c r="R206" s="536">
        <v>0</v>
      </c>
    </row>
    <row r="207" spans="1:18" s="537" customFormat="1" ht="46.5" customHeight="1">
      <c r="A207" s="529" t="s">
        <v>550</v>
      </c>
      <c r="B207" s="530" t="s">
        <v>53</v>
      </c>
      <c r="C207" s="652" t="s">
        <v>51</v>
      </c>
      <c r="D207" s="652" t="s">
        <v>54</v>
      </c>
      <c r="E207" s="531" t="s">
        <v>175</v>
      </c>
      <c r="F207" s="532" t="s">
        <v>385</v>
      </c>
      <c r="G207" s="532" t="s">
        <v>176</v>
      </c>
      <c r="H207" s="667" t="s">
        <v>386</v>
      </c>
      <c r="I207" s="654" t="s">
        <v>1</v>
      </c>
      <c r="J207" s="670">
        <v>30</v>
      </c>
      <c r="K207" s="656" t="s">
        <v>21</v>
      </c>
      <c r="L207" s="657">
        <f t="shared" si="12"/>
        <v>1964.285714285714</v>
      </c>
      <c r="M207" s="658">
        <f t="shared" si="13"/>
        <v>58928.57142857142</v>
      </c>
      <c r="N207" s="781">
        <v>66000</v>
      </c>
      <c r="O207" s="534" t="s">
        <v>44</v>
      </c>
      <c r="P207" s="535" t="s">
        <v>599</v>
      </c>
      <c r="Q207" s="659" t="s">
        <v>600</v>
      </c>
      <c r="R207" s="536">
        <v>0</v>
      </c>
    </row>
    <row r="208" spans="1:18" s="537" customFormat="1" ht="46.5" customHeight="1">
      <c r="A208" s="529" t="s">
        <v>551</v>
      </c>
      <c r="B208" s="530" t="s">
        <v>53</v>
      </c>
      <c r="C208" s="652" t="s">
        <v>51</v>
      </c>
      <c r="D208" s="652" t="s">
        <v>54</v>
      </c>
      <c r="E208" s="531" t="s">
        <v>209</v>
      </c>
      <c r="F208" s="532" t="s">
        <v>210</v>
      </c>
      <c r="G208" s="532" t="s">
        <v>211</v>
      </c>
      <c r="H208" s="667" t="s">
        <v>389</v>
      </c>
      <c r="I208" s="654" t="s">
        <v>1</v>
      </c>
      <c r="J208" s="670">
        <v>15</v>
      </c>
      <c r="K208" s="656" t="s">
        <v>21</v>
      </c>
      <c r="L208" s="657">
        <f t="shared" si="12"/>
        <v>321.4285714285714</v>
      </c>
      <c r="M208" s="658">
        <f t="shared" si="13"/>
        <v>4821.428571428571</v>
      </c>
      <c r="N208" s="781">
        <v>5400</v>
      </c>
      <c r="O208" s="534" t="s">
        <v>44</v>
      </c>
      <c r="P208" s="535" t="s">
        <v>599</v>
      </c>
      <c r="Q208" s="659" t="s">
        <v>600</v>
      </c>
      <c r="R208" s="536">
        <v>0</v>
      </c>
    </row>
    <row r="209" spans="1:18" s="537" customFormat="1" ht="59.25" customHeight="1">
      <c r="A209" s="529" t="s">
        <v>854</v>
      </c>
      <c r="B209" s="530" t="s">
        <v>53</v>
      </c>
      <c r="C209" s="652" t="s">
        <v>51</v>
      </c>
      <c r="D209" s="652" t="s">
        <v>54</v>
      </c>
      <c r="E209" s="531" t="s">
        <v>925</v>
      </c>
      <c r="F209" s="533" t="s">
        <v>331</v>
      </c>
      <c r="G209" s="665" t="s">
        <v>374</v>
      </c>
      <c r="H209" s="665" t="s">
        <v>374</v>
      </c>
      <c r="I209" s="654" t="s">
        <v>1</v>
      </c>
      <c r="J209" s="670">
        <v>30</v>
      </c>
      <c r="K209" s="656" t="s">
        <v>21</v>
      </c>
      <c r="L209" s="657">
        <f t="shared" si="12"/>
        <v>107.14285714285712</v>
      </c>
      <c r="M209" s="671">
        <f t="shared" si="13"/>
        <v>3214.2857142857138</v>
      </c>
      <c r="N209" s="782">
        <v>3600</v>
      </c>
      <c r="O209" s="534" t="s">
        <v>44</v>
      </c>
      <c r="P209" s="535" t="s">
        <v>599</v>
      </c>
      <c r="Q209" s="659" t="s">
        <v>600</v>
      </c>
      <c r="R209" s="536">
        <v>0</v>
      </c>
    </row>
    <row r="210" spans="1:18" s="537" customFormat="1" ht="55.5" customHeight="1">
      <c r="A210" s="529" t="s">
        <v>855</v>
      </c>
      <c r="B210" s="530" t="s">
        <v>53</v>
      </c>
      <c r="C210" s="652" t="s">
        <v>51</v>
      </c>
      <c r="D210" s="652" t="s">
        <v>54</v>
      </c>
      <c r="E210" s="531" t="s">
        <v>184</v>
      </c>
      <c r="F210" s="532" t="s">
        <v>185</v>
      </c>
      <c r="G210" s="532" t="s">
        <v>186</v>
      </c>
      <c r="H210" s="665" t="s">
        <v>375</v>
      </c>
      <c r="I210" s="654" t="s">
        <v>1</v>
      </c>
      <c r="J210" s="670">
        <v>15</v>
      </c>
      <c r="K210" s="656" t="s">
        <v>21</v>
      </c>
      <c r="L210" s="657">
        <f t="shared" si="12"/>
        <v>312.5</v>
      </c>
      <c r="M210" s="671">
        <f t="shared" si="13"/>
        <v>4687.5</v>
      </c>
      <c r="N210" s="782">
        <v>5250</v>
      </c>
      <c r="O210" s="534" t="s">
        <v>44</v>
      </c>
      <c r="P210" s="535" t="s">
        <v>599</v>
      </c>
      <c r="Q210" s="659" t="s">
        <v>600</v>
      </c>
      <c r="R210" s="536">
        <v>0</v>
      </c>
    </row>
    <row r="211" spans="1:18" s="537" customFormat="1" ht="60" customHeight="1">
      <c r="A211" s="529" t="s">
        <v>856</v>
      </c>
      <c r="B211" s="530" t="s">
        <v>53</v>
      </c>
      <c r="C211" s="652" t="s">
        <v>51</v>
      </c>
      <c r="D211" s="652" t="s">
        <v>54</v>
      </c>
      <c r="E211" s="531" t="s">
        <v>187</v>
      </c>
      <c r="F211" s="532" t="s">
        <v>185</v>
      </c>
      <c r="G211" s="532" t="s">
        <v>188</v>
      </c>
      <c r="H211" s="667" t="s">
        <v>376</v>
      </c>
      <c r="I211" s="654" t="s">
        <v>1</v>
      </c>
      <c r="J211" s="670">
        <v>5</v>
      </c>
      <c r="K211" s="656" t="s">
        <v>21</v>
      </c>
      <c r="L211" s="657">
        <f t="shared" si="12"/>
        <v>142.85714285714283</v>
      </c>
      <c r="M211" s="671">
        <f t="shared" si="13"/>
        <v>714.2857142857142</v>
      </c>
      <c r="N211" s="782">
        <v>800</v>
      </c>
      <c r="O211" s="534" t="s">
        <v>44</v>
      </c>
      <c r="P211" s="535" t="s">
        <v>599</v>
      </c>
      <c r="Q211" s="659" t="s">
        <v>600</v>
      </c>
      <c r="R211" s="536">
        <v>0</v>
      </c>
    </row>
    <row r="212" spans="1:18" s="537" customFormat="1" ht="76.5">
      <c r="A212" s="529" t="s">
        <v>857</v>
      </c>
      <c r="B212" s="530" t="s">
        <v>53</v>
      </c>
      <c r="C212" s="652" t="s">
        <v>51</v>
      </c>
      <c r="D212" s="652" t="s">
        <v>54</v>
      </c>
      <c r="E212" s="531" t="s">
        <v>189</v>
      </c>
      <c r="F212" s="532" t="s">
        <v>190</v>
      </c>
      <c r="G212" s="532" t="s">
        <v>191</v>
      </c>
      <c r="H212" s="665" t="s">
        <v>377</v>
      </c>
      <c r="I212" s="654" t="s">
        <v>1</v>
      </c>
      <c r="J212" s="670">
        <v>3</v>
      </c>
      <c r="K212" s="656" t="s">
        <v>21</v>
      </c>
      <c r="L212" s="657">
        <f t="shared" si="12"/>
        <v>491.0714285714285</v>
      </c>
      <c r="M212" s="658">
        <f t="shared" si="13"/>
        <v>1473.2142857142856</v>
      </c>
      <c r="N212" s="781">
        <v>1650</v>
      </c>
      <c r="O212" s="534" t="s">
        <v>44</v>
      </c>
      <c r="P212" s="535" t="s">
        <v>599</v>
      </c>
      <c r="Q212" s="659" t="s">
        <v>600</v>
      </c>
      <c r="R212" s="536">
        <v>0</v>
      </c>
    </row>
    <row r="213" spans="1:18" s="694" customFormat="1" ht="87" customHeight="1">
      <c r="A213" s="681" t="s">
        <v>858</v>
      </c>
      <c r="B213" s="682" t="s">
        <v>53</v>
      </c>
      <c r="C213" s="683" t="s">
        <v>51</v>
      </c>
      <c r="D213" s="683" t="s">
        <v>54</v>
      </c>
      <c r="E213" s="684" t="s">
        <v>417</v>
      </c>
      <c r="F213" s="685" t="s">
        <v>418</v>
      </c>
      <c r="G213" s="685" t="s">
        <v>419</v>
      </c>
      <c r="H213" s="686" t="s">
        <v>300</v>
      </c>
      <c r="I213" s="687" t="s">
        <v>1</v>
      </c>
      <c r="J213" s="688">
        <v>450</v>
      </c>
      <c r="K213" s="688" t="s">
        <v>310</v>
      </c>
      <c r="L213" s="689">
        <f>M213/J213</f>
        <v>714.2857142857142</v>
      </c>
      <c r="M213" s="689">
        <f t="shared" si="13"/>
        <v>321428.5714285714</v>
      </c>
      <c r="N213" s="785">
        <v>360000</v>
      </c>
      <c r="O213" s="691" t="s">
        <v>44</v>
      </c>
      <c r="P213" s="691" t="s">
        <v>599</v>
      </c>
      <c r="Q213" s="692" t="s">
        <v>600</v>
      </c>
      <c r="R213" s="693">
        <v>0</v>
      </c>
    </row>
    <row r="214" spans="1:18" s="694" customFormat="1" ht="84" customHeight="1">
      <c r="A214" s="681" t="s">
        <v>859</v>
      </c>
      <c r="B214" s="682" t="s">
        <v>53</v>
      </c>
      <c r="C214" s="683" t="s">
        <v>51</v>
      </c>
      <c r="D214" s="683" t="s">
        <v>54</v>
      </c>
      <c r="E214" s="684" t="s">
        <v>417</v>
      </c>
      <c r="F214" s="685" t="s">
        <v>418</v>
      </c>
      <c r="G214" s="685" t="s">
        <v>419</v>
      </c>
      <c r="H214" s="695" t="s">
        <v>420</v>
      </c>
      <c r="I214" s="687" t="s">
        <v>1</v>
      </c>
      <c r="J214" s="688">
        <v>500</v>
      </c>
      <c r="K214" s="688" t="s">
        <v>41</v>
      </c>
      <c r="L214" s="689">
        <f aca="true" t="shared" si="14" ref="L214:L252">M214/J214</f>
        <v>312.49999999999994</v>
      </c>
      <c r="M214" s="690">
        <f t="shared" si="13"/>
        <v>156249.99999999997</v>
      </c>
      <c r="N214" s="785">
        <v>175000</v>
      </c>
      <c r="O214" s="691" t="s">
        <v>44</v>
      </c>
      <c r="P214" s="691" t="s">
        <v>599</v>
      </c>
      <c r="Q214" s="692" t="s">
        <v>600</v>
      </c>
      <c r="R214" s="693">
        <v>0</v>
      </c>
    </row>
    <row r="215" spans="1:18" s="694" customFormat="1" ht="67.5" customHeight="1">
      <c r="A215" s="681" t="s">
        <v>860</v>
      </c>
      <c r="B215" s="682" t="s">
        <v>53</v>
      </c>
      <c r="C215" s="683" t="s">
        <v>51</v>
      </c>
      <c r="D215" s="683" t="s">
        <v>54</v>
      </c>
      <c r="E215" s="684" t="s">
        <v>421</v>
      </c>
      <c r="F215" s="685" t="s">
        <v>422</v>
      </c>
      <c r="G215" s="685" t="s">
        <v>301</v>
      </c>
      <c r="H215" s="685" t="s">
        <v>301</v>
      </c>
      <c r="I215" s="687" t="s">
        <v>1</v>
      </c>
      <c r="J215" s="688">
        <v>50</v>
      </c>
      <c r="K215" s="688" t="s">
        <v>310</v>
      </c>
      <c r="L215" s="689">
        <f t="shared" si="14"/>
        <v>1071.4285714285713</v>
      </c>
      <c r="M215" s="689">
        <f t="shared" si="13"/>
        <v>53571.428571428565</v>
      </c>
      <c r="N215" s="785">
        <v>60000</v>
      </c>
      <c r="O215" s="688" t="s">
        <v>44</v>
      </c>
      <c r="P215" s="691" t="s">
        <v>599</v>
      </c>
      <c r="Q215" s="692" t="s">
        <v>600</v>
      </c>
      <c r="R215" s="693">
        <v>0</v>
      </c>
    </row>
    <row r="216" spans="1:18" s="694" customFormat="1" ht="90" customHeight="1">
      <c r="A216" s="681" t="s">
        <v>552</v>
      </c>
      <c r="B216" s="682" t="s">
        <v>53</v>
      </c>
      <c r="C216" s="683" t="s">
        <v>51</v>
      </c>
      <c r="D216" s="683" t="s">
        <v>54</v>
      </c>
      <c r="E216" s="692" t="s">
        <v>423</v>
      </c>
      <c r="F216" s="686" t="s">
        <v>40</v>
      </c>
      <c r="G216" s="696" t="s">
        <v>424</v>
      </c>
      <c r="H216" s="697" t="s">
        <v>302</v>
      </c>
      <c r="I216" s="687" t="s">
        <v>1</v>
      </c>
      <c r="J216" s="688">
        <v>120</v>
      </c>
      <c r="K216" s="688" t="s">
        <v>42</v>
      </c>
      <c r="L216" s="689">
        <f t="shared" si="14"/>
        <v>267.85714285714283</v>
      </c>
      <c r="M216" s="698">
        <f t="shared" si="13"/>
        <v>32142.85714285714</v>
      </c>
      <c r="N216" s="785">
        <v>36000</v>
      </c>
      <c r="O216" s="688" t="s">
        <v>44</v>
      </c>
      <c r="P216" s="691" t="s">
        <v>599</v>
      </c>
      <c r="Q216" s="692" t="s">
        <v>600</v>
      </c>
      <c r="R216" s="693">
        <v>0</v>
      </c>
    </row>
    <row r="217" spans="1:18" s="694" customFormat="1" ht="90" customHeight="1">
      <c r="A217" s="681" t="s">
        <v>552</v>
      </c>
      <c r="B217" s="682" t="s">
        <v>53</v>
      </c>
      <c r="C217" s="683" t="s">
        <v>51</v>
      </c>
      <c r="D217" s="683" t="s">
        <v>54</v>
      </c>
      <c r="E217" s="684" t="s">
        <v>192</v>
      </c>
      <c r="F217" s="685" t="s">
        <v>29</v>
      </c>
      <c r="G217" s="685" t="s">
        <v>193</v>
      </c>
      <c r="H217" s="699" t="s">
        <v>56</v>
      </c>
      <c r="I217" s="687" t="s">
        <v>1</v>
      </c>
      <c r="J217" s="688">
        <v>127</v>
      </c>
      <c r="K217" s="688" t="s">
        <v>30</v>
      </c>
      <c r="L217" s="689">
        <f t="shared" si="14"/>
        <v>223.2142857142857</v>
      </c>
      <c r="M217" s="698">
        <f t="shared" si="13"/>
        <v>28348.214285714283</v>
      </c>
      <c r="N217" s="785">
        <v>31750</v>
      </c>
      <c r="O217" s="688" t="s">
        <v>44</v>
      </c>
      <c r="P217" s="691" t="s">
        <v>599</v>
      </c>
      <c r="Q217" s="692" t="s">
        <v>600</v>
      </c>
      <c r="R217" s="693">
        <v>0</v>
      </c>
    </row>
    <row r="218" spans="1:18" s="694" customFormat="1" ht="90" customHeight="1">
      <c r="A218" s="681" t="s">
        <v>553</v>
      </c>
      <c r="B218" s="682" t="s">
        <v>53</v>
      </c>
      <c r="C218" s="683" t="s">
        <v>51</v>
      </c>
      <c r="D218" s="683" t="s">
        <v>54</v>
      </c>
      <c r="E218" s="684" t="s">
        <v>431</v>
      </c>
      <c r="F218" s="700" t="s">
        <v>838</v>
      </c>
      <c r="G218" s="700" t="s">
        <v>838</v>
      </c>
      <c r="H218" s="701" t="s">
        <v>839</v>
      </c>
      <c r="I218" s="687" t="s">
        <v>1</v>
      </c>
      <c r="J218" s="688">
        <v>60</v>
      </c>
      <c r="K218" s="688" t="s">
        <v>41</v>
      </c>
      <c r="L218" s="689">
        <f t="shared" si="14"/>
        <v>625</v>
      </c>
      <c r="M218" s="698">
        <f t="shared" si="13"/>
        <v>37500</v>
      </c>
      <c r="N218" s="785">
        <v>42000</v>
      </c>
      <c r="O218" s="688" t="s">
        <v>44</v>
      </c>
      <c r="P218" s="691" t="s">
        <v>599</v>
      </c>
      <c r="Q218" s="692" t="s">
        <v>600</v>
      </c>
      <c r="R218" s="693">
        <v>0</v>
      </c>
    </row>
    <row r="219" spans="1:18" s="694" customFormat="1" ht="74.25" customHeight="1">
      <c r="A219" s="681" t="s">
        <v>733</v>
      </c>
      <c r="B219" s="682" t="s">
        <v>53</v>
      </c>
      <c r="C219" s="683" t="s">
        <v>51</v>
      </c>
      <c r="D219" s="683" t="s">
        <v>54</v>
      </c>
      <c r="E219" s="684" t="s">
        <v>434</v>
      </c>
      <c r="F219" s="685" t="s">
        <v>39</v>
      </c>
      <c r="G219" s="702" t="s">
        <v>435</v>
      </c>
      <c r="H219" s="703" t="s">
        <v>394</v>
      </c>
      <c r="I219" s="687" t="s">
        <v>1</v>
      </c>
      <c r="J219" s="688">
        <v>180</v>
      </c>
      <c r="K219" s="688" t="s">
        <v>41</v>
      </c>
      <c r="L219" s="689">
        <f t="shared" si="14"/>
        <v>401.7857142857143</v>
      </c>
      <c r="M219" s="690">
        <f t="shared" si="13"/>
        <v>72321.42857142857</v>
      </c>
      <c r="N219" s="785">
        <v>81000</v>
      </c>
      <c r="O219" s="688" t="s">
        <v>44</v>
      </c>
      <c r="P219" s="691" t="s">
        <v>599</v>
      </c>
      <c r="Q219" s="692" t="s">
        <v>600</v>
      </c>
      <c r="R219" s="693">
        <v>0</v>
      </c>
    </row>
    <row r="220" spans="1:18" s="694" customFormat="1" ht="74.25" customHeight="1">
      <c r="A220" s="681" t="s">
        <v>554</v>
      </c>
      <c r="B220" s="682" t="s">
        <v>53</v>
      </c>
      <c r="C220" s="683" t="s">
        <v>51</v>
      </c>
      <c r="D220" s="683" t="s">
        <v>54</v>
      </c>
      <c r="E220" s="684" t="s">
        <v>194</v>
      </c>
      <c r="F220" s="685" t="s">
        <v>195</v>
      </c>
      <c r="G220" s="685" t="s">
        <v>196</v>
      </c>
      <c r="H220" s="701" t="s">
        <v>840</v>
      </c>
      <c r="I220" s="687" t="s">
        <v>1</v>
      </c>
      <c r="J220" s="688">
        <v>100</v>
      </c>
      <c r="K220" s="688" t="s">
        <v>310</v>
      </c>
      <c r="L220" s="689">
        <f t="shared" si="14"/>
        <v>401.7857142857143</v>
      </c>
      <c r="M220" s="690">
        <f t="shared" si="13"/>
        <v>40178.57142857143</v>
      </c>
      <c r="N220" s="785">
        <v>45000</v>
      </c>
      <c r="O220" s="688" t="s">
        <v>44</v>
      </c>
      <c r="P220" s="691" t="s">
        <v>599</v>
      </c>
      <c r="Q220" s="692" t="s">
        <v>600</v>
      </c>
      <c r="R220" s="693">
        <v>0</v>
      </c>
    </row>
    <row r="221" spans="1:18" s="694" customFormat="1" ht="52.5" customHeight="1">
      <c r="A221" s="681" t="s">
        <v>555</v>
      </c>
      <c r="B221" s="682" t="s">
        <v>53</v>
      </c>
      <c r="C221" s="683" t="s">
        <v>51</v>
      </c>
      <c r="D221" s="683" t="s">
        <v>54</v>
      </c>
      <c r="E221" s="684" t="s">
        <v>426</v>
      </c>
      <c r="F221" s="685" t="s">
        <v>425</v>
      </c>
      <c r="G221" s="702" t="s">
        <v>427</v>
      </c>
      <c r="H221" s="703" t="s">
        <v>303</v>
      </c>
      <c r="I221" s="687" t="s">
        <v>1</v>
      </c>
      <c r="J221" s="688">
        <v>20</v>
      </c>
      <c r="K221" s="688" t="s">
        <v>41</v>
      </c>
      <c r="L221" s="689">
        <f t="shared" si="14"/>
        <v>1071.4285714285713</v>
      </c>
      <c r="M221" s="690">
        <f t="shared" si="13"/>
        <v>21428.571428571428</v>
      </c>
      <c r="N221" s="786">
        <v>24000</v>
      </c>
      <c r="O221" s="688" t="s">
        <v>44</v>
      </c>
      <c r="P221" s="691" t="s">
        <v>599</v>
      </c>
      <c r="Q221" s="692" t="s">
        <v>600</v>
      </c>
      <c r="R221" s="693">
        <v>0</v>
      </c>
    </row>
    <row r="222" spans="1:18" s="694" customFormat="1" ht="52.5" customHeight="1">
      <c r="A222" s="681" t="s">
        <v>556</v>
      </c>
      <c r="B222" s="682" t="s">
        <v>53</v>
      </c>
      <c r="C222" s="683" t="s">
        <v>51</v>
      </c>
      <c r="D222" s="683" t="s">
        <v>54</v>
      </c>
      <c r="E222" s="684" t="s">
        <v>426</v>
      </c>
      <c r="F222" s="685" t="s">
        <v>425</v>
      </c>
      <c r="G222" s="697" t="s">
        <v>841</v>
      </c>
      <c r="H222" s="697" t="s">
        <v>842</v>
      </c>
      <c r="I222" s="687" t="s">
        <v>1</v>
      </c>
      <c r="J222" s="688">
        <v>20</v>
      </c>
      <c r="K222" s="688" t="s">
        <v>41</v>
      </c>
      <c r="L222" s="689">
        <f t="shared" si="14"/>
        <v>847.3214285714284</v>
      </c>
      <c r="M222" s="690">
        <f t="shared" si="13"/>
        <v>16946.42857142857</v>
      </c>
      <c r="N222" s="787">
        <v>18980</v>
      </c>
      <c r="O222" s="688" t="s">
        <v>44</v>
      </c>
      <c r="P222" s="691" t="s">
        <v>599</v>
      </c>
      <c r="Q222" s="692" t="s">
        <v>600</v>
      </c>
      <c r="R222" s="693">
        <v>0</v>
      </c>
    </row>
    <row r="223" spans="1:18" s="694" customFormat="1" ht="52.5" customHeight="1">
      <c r="A223" s="681" t="s">
        <v>557</v>
      </c>
      <c r="B223" s="682" t="s">
        <v>53</v>
      </c>
      <c r="C223" s="683" t="s">
        <v>51</v>
      </c>
      <c r="D223" s="683" t="s">
        <v>54</v>
      </c>
      <c r="E223" s="684" t="s">
        <v>197</v>
      </c>
      <c r="F223" s="685" t="s">
        <v>198</v>
      </c>
      <c r="G223" s="699" t="s">
        <v>646</v>
      </c>
      <c r="H223" s="699" t="s">
        <v>646</v>
      </c>
      <c r="I223" s="687" t="s">
        <v>1</v>
      </c>
      <c r="J223" s="688">
        <v>30</v>
      </c>
      <c r="K223" s="688" t="s">
        <v>647</v>
      </c>
      <c r="L223" s="689">
        <f t="shared" si="14"/>
        <v>1294.642857142857</v>
      </c>
      <c r="M223" s="690">
        <f t="shared" si="13"/>
        <v>38839.28571428571</v>
      </c>
      <c r="N223" s="787">
        <v>43500</v>
      </c>
      <c r="O223" s="688" t="s">
        <v>44</v>
      </c>
      <c r="P223" s="691" t="s">
        <v>599</v>
      </c>
      <c r="Q223" s="692" t="s">
        <v>600</v>
      </c>
      <c r="R223" s="693">
        <v>0</v>
      </c>
    </row>
    <row r="224" spans="1:18" s="694" customFormat="1" ht="132.75" customHeight="1">
      <c r="A224" s="681" t="s">
        <v>734</v>
      </c>
      <c r="B224" s="682" t="s">
        <v>53</v>
      </c>
      <c r="C224" s="683" t="s">
        <v>51</v>
      </c>
      <c r="D224" s="683" t="s">
        <v>54</v>
      </c>
      <c r="E224" s="684" t="s">
        <v>199</v>
      </c>
      <c r="F224" s="685" t="s">
        <v>200</v>
      </c>
      <c r="G224" s="685" t="s">
        <v>201</v>
      </c>
      <c r="H224" s="699" t="s">
        <v>55</v>
      </c>
      <c r="I224" s="687" t="s">
        <v>1</v>
      </c>
      <c r="J224" s="688">
        <v>71</v>
      </c>
      <c r="K224" s="688" t="s">
        <v>41</v>
      </c>
      <c r="L224" s="689">
        <f t="shared" si="14"/>
        <v>267.85714285714283</v>
      </c>
      <c r="M224" s="690">
        <f t="shared" si="13"/>
        <v>19017.85714285714</v>
      </c>
      <c r="N224" s="787">
        <v>21300</v>
      </c>
      <c r="O224" s="688" t="s">
        <v>44</v>
      </c>
      <c r="P224" s="691" t="s">
        <v>599</v>
      </c>
      <c r="Q224" s="692" t="s">
        <v>600</v>
      </c>
      <c r="R224" s="693">
        <v>0</v>
      </c>
    </row>
    <row r="225" spans="1:18" s="694" customFormat="1" ht="81.75" customHeight="1">
      <c r="A225" s="681" t="s">
        <v>558</v>
      </c>
      <c r="B225" s="682" t="s">
        <v>53</v>
      </c>
      <c r="C225" s="683" t="s">
        <v>51</v>
      </c>
      <c r="D225" s="683" t="s">
        <v>54</v>
      </c>
      <c r="E225" s="684" t="s">
        <v>431</v>
      </c>
      <c r="F225" s="685" t="s">
        <v>432</v>
      </c>
      <c r="G225" s="704" t="s">
        <v>433</v>
      </c>
      <c r="H225" s="790" t="s">
        <v>648</v>
      </c>
      <c r="I225" s="687" t="s">
        <v>1</v>
      </c>
      <c r="J225" s="688">
        <v>12</v>
      </c>
      <c r="K225" s="688" t="s">
        <v>41</v>
      </c>
      <c r="L225" s="689">
        <f t="shared" si="14"/>
        <v>1116.0714285714284</v>
      </c>
      <c r="M225" s="690">
        <f t="shared" si="13"/>
        <v>13392.857142857141</v>
      </c>
      <c r="N225" s="785">
        <v>15000</v>
      </c>
      <c r="O225" s="688" t="s">
        <v>44</v>
      </c>
      <c r="P225" s="691" t="s">
        <v>599</v>
      </c>
      <c r="Q225" s="692" t="s">
        <v>600</v>
      </c>
      <c r="R225" s="705">
        <v>0</v>
      </c>
    </row>
    <row r="226" spans="1:18" s="694" customFormat="1" ht="78.75" customHeight="1">
      <c r="A226" s="681" t="s">
        <v>559</v>
      </c>
      <c r="B226" s="682" t="s">
        <v>53</v>
      </c>
      <c r="C226" s="683" t="s">
        <v>51</v>
      </c>
      <c r="D226" s="683" t="s">
        <v>54</v>
      </c>
      <c r="E226" s="684" t="s">
        <v>428</v>
      </c>
      <c r="F226" s="685" t="s">
        <v>429</v>
      </c>
      <c r="G226" s="685" t="s">
        <v>430</v>
      </c>
      <c r="H226" s="701" t="s">
        <v>649</v>
      </c>
      <c r="I226" s="687" t="s">
        <v>1</v>
      </c>
      <c r="J226" s="688">
        <v>30</v>
      </c>
      <c r="K226" s="688" t="s">
        <v>41</v>
      </c>
      <c r="L226" s="689">
        <f t="shared" si="14"/>
        <v>848.2142857142857</v>
      </c>
      <c r="M226" s="690">
        <f t="shared" si="13"/>
        <v>25446.42857142857</v>
      </c>
      <c r="N226" s="785">
        <v>28500</v>
      </c>
      <c r="O226" s="688" t="s">
        <v>44</v>
      </c>
      <c r="P226" s="691" t="s">
        <v>599</v>
      </c>
      <c r="Q226" s="692" t="s">
        <v>600</v>
      </c>
      <c r="R226" s="705">
        <v>0</v>
      </c>
    </row>
    <row r="227" spans="1:18" s="694" customFormat="1" ht="90" customHeight="1">
      <c r="A227" s="681" t="s">
        <v>560</v>
      </c>
      <c r="B227" s="682" t="s">
        <v>53</v>
      </c>
      <c r="C227" s="683" t="s">
        <v>51</v>
      </c>
      <c r="D227" s="683" t="s">
        <v>54</v>
      </c>
      <c r="E227" s="684" t="s">
        <v>436</v>
      </c>
      <c r="F227" s="685" t="s">
        <v>437</v>
      </c>
      <c r="G227" s="685" t="s">
        <v>438</v>
      </c>
      <c r="H227" s="706" t="s">
        <v>304</v>
      </c>
      <c r="I227" s="687" t="s">
        <v>1</v>
      </c>
      <c r="J227" s="688">
        <v>6</v>
      </c>
      <c r="K227" s="688" t="s">
        <v>41</v>
      </c>
      <c r="L227" s="689">
        <f t="shared" si="14"/>
        <v>1339.2857142857142</v>
      </c>
      <c r="M227" s="690">
        <f t="shared" si="13"/>
        <v>8035.714285714285</v>
      </c>
      <c r="N227" s="785">
        <v>9000</v>
      </c>
      <c r="O227" s="688" t="s">
        <v>44</v>
      </c>
      <c r="P227" s="691" t="s">
        <v>599</v>
      </c>
      <c r="Q227" s="692" t="s">
        <v>600</v>
      </c>
      <c r="R227" s="693">
        <v>0</v>
      </c>
    </row>
    <row r="228" spans="1:18" s="694" customFormat="1" ht="61.5" customHeight="1">
      <c r="A228" s="681" t="s">
        <v>561</v>
      </c>
      <c r="B228" s="682" t="s">
        <v>53</v>
      </c>
      <c r="C228" s="683" t="s">
        <v>51</v>
      </c>
      <c r="D228" s="683" t="s">
        <v>54</v>
      </c>
      <c r="E228" s="684" t="s">
        <v>439</v>
      </c>
      <c r="F228" s="685" t="s">
        <v>305</v>
      </c>
      <c r="G228" s="685" t="s">
        <v>440</v>
      </c>
      <c r="H228" s="700" t="s">
        <v>306</v>
      </c>
      <c r="I228" s="687" t="s">
        <v>1</v>
      </c>
      <c r="J228" s="688">
        <v>6</v>
      </c>
      <c r="K228" s="688" t="s">
        <v>41</v>
      </c>
      <c r="L228" s="689">
        <f t="shared" si="14"/>
        <v>1339.2857142857142</v>
      </c>
      <c r="M228" s="690">
        <f t="shared" si="13"/>
        <v>8035.714285714285</v>
      </c>
      <c r="N228" s="785">
        <v>9000</v>
      </c>
      <c r="O228" s="688" t="s">
        <v>44</v>
      </c>
      <c r="P228" s="691" t="s">
        <v>599</v>
      </c>
      <c r="Q228" s="692" t="s">
        <v>600</v>
      </c>
      <c r="R228" s="693">
        <v>0</v>
      </c>
    </row>
    <row r="229" spans="1:18" s="694" customFormat="1" ht="69" customHeight="1">
      <c r="A229" s="681" t="s">
        <v>562</v>
      </c>
      <c r="B229" s="682" t="s">
        <v>53</v>
      </c>
      <c r="C229" s="683" t="s">
        <v>51</v>
      </c>
      <c r="D229" s="683" t="s">
        <v>54</v>
      </c>
      <c r="E229" s="684" t="s">
        <v>441</v>
      </c>
      <c r="F229" s="701" t="s">
        <v>307</v>
      </c>
      <c r="G229" s="707" t="s">
        <v>308</v>
      </c>
      <c r="H229" s="707" t="s">
        <v>308</v>
      </c>
      <c r="I229" s="687" t="s">
        <v>1</v>
      </c>
      <c r="J229" s="688">
        <v>105</v>
      </c>
      <c r="K229" s="688" t="s">
        <v>41</v>
      </c>
      <c r="L229" s="689">
        <f t="shared" si="14"/>
        <v>758.9285714285713</v>
      </c>
      <c r="M229" s="690">
        <f t="shared" si="13"/>
        <v>79687.49999999999</v>
      </c>
      <c r="N229" s="785">
        <v>89250</v>
      </c>
      <c r="O229" s="688" t="s">
        <v>44</v>
      </c>
      <c r="P229" s="691" t="s">
        <v>599</v>
      </c>
      <c r="Q229" s="692" t="s">
        <v>600</v>
      </c>
      <c r="R229" s="693">
        <v>0</v>
      </c>
    </row>
    <row r="230" spans="1:18" s="694" customFormat="1" ht="64.5" customHeight="1">
      <c r="A230" s="681" t="s">
        <v>861</v>
      </c>
      <c r="B230" s="682" t="s">
        <v>53</v>
      </c>
      <c r="C230" s="683" t="s">
        <v>51</v>
      </c>
      <c r="D230" s="683" t="s">
        <v>54</v>
      </c>
      <c r="E230" s="684" t="s">
        <v>442</v>
      </c>
      <c r="F230" s="685" t="s">
        <v>443</v>
      </c>
      <c r="G230" s="685" t="s">
        <v>444</v>
      </c>
      <c r="H230" s="695" t="s">
        <v>309</v>
      </c>
      <c r="I230" s="687" t="s">
        <v>1</v>
      </c>
      <c r="J230" s="708">
        <v>10</v>
      </c>
      <c r="K230" s="688" t="s">
        <v>41</v>
      </c>
      <c r="L230" s="689">
        <f t="shared" si="14"/>
        <v>1339.2857142857142</v>
      </c>
      <c r="M230" s="690">
        <f t="shared" si="13"/>
        <v>13392.857142857141</v>
      </c>
      <c r="N230" s="788">
        <v>15000</v>
      </c>
      <c r="O230" s="688" t="s">
        <v>44</v>
      </c>
      <c r="P230" s="691" t="s">
        <v>599</v>
      </c>
      <c r="Q230" s="692" t="s">
        <v>600</v>
      </c>
      <c r="R230" s="693">
        <v>0</v>
      </c>
    </row>
    <row r="231" spans="1:18" s="694" customFormat="1" ht="74.25" customHeight="1">
      <c r="A231" s="681" t="s">
        <v>862</v>
      </c>
      <c r="B231" s="682" t="s">
        <v>53</v>
      </c>
      <c r="C231" s="683" t="s">
        <v>51</v>
      </c>
      <c r="D231" s="683" t="s">
        <v>54</v>
      </c>
      <c r="E231" s="709" t="s">
        <v>867</v>
      </c>
      <c r="F231" s="685" t="s">
        <v>868</v>
      </c>
      <c r="G231" s="685" t="s">
        <v>869</v>
      </c>
      <c r="H231" s="710" t="s">
        <v>870</v>
      </c>
      <c r="I231" s="687" t="s">
        <v>1</v>
      </c>
      <c r="J231" s="711">
        <v>111.1</v>
      </c>
      <c r="K231" s="688" t="s">
        <v>30</v>
      </c>
      <c r="L231" s="689">
        <f t="shared" si="14"/>
        <v>2455.3571428571427</v>
      </c>
      <c r="M231" s="690">
        <f t="shared" si="13"/>
        <v>272790.1785714285</v>
      </c>
      <c r="N231" s="788">
        <v>305525</v>
      </c>
      <c r="O231" s="688" t="s">
        <v>58</v>
      </c>
      <c r="P231" s="691" t="s">
        <v>599</v>
      </c>
      <c r="Q231" s="692" t="s">
        <v>1188</v>
      </c>
      <c r="R231" s="693">
        <v>50</v>
      </c>
    </row>
    <row r="232" spans="1:18" s="694" customFormat="1" ht="74.25" customHeight="1">
      <c r="A232" s="681" t="s">
        <v>735</v>
      </c>
      <c r="B232" s="682" t="s">
        <v>53</v>
      </c>
      <c r="C232" s="683" t="s">
        <v>51</v>
      </c>
      <c r="D232" s="683" t="s">
        <v>54</v>
      </c>
      <c r="E232" s="684" t="s">
        <v>871</v>
      </c>
      <c r="F232" s="685" t="s">
        <v>872</v>
      </c>
      <c r="G232" s="685" t="s">
        <v>873</v>
      </c>
      <c r="H232" s="710" t="s">
        <v>874</v>
      </c>
      <c r="I232" s="687" t="s">
        <v>1</v>
      </c>
      <c r="J232" s="711">
        <v>9.7</v>
      </c>
      <c r="K232" s="688" t="s">
        <v>30</v>
      </c>
      <c r="L232" s="689">
        <f>M232/J232</f>
        <v>1875.0000000000002</v>
      </c>
      <c r="M232" s="690">
        <f>N232/1.12</f>
        <v>18187.5</v>
      </c>
      <c r="N232" s="788">
        <v>20370</v>
      </c>
      <c r="O232" s="688" t="s">
        <v>58</v>
      </c>
      <c r="P232" s="691" t="s">
        <v>599</v>
      </c>
      <c r="Q232" s="692" t="s">
        <v>1188</v>
      </c>
      <c r="R232" s="693">
        <v>50</v>
      </c>
    </row>
    <row r="233" spans="1:18" s="155" customFormat="1" ht="58.5" customHeight="1">
      <c r="A233" s="140" t="s">
        <v>736</v>
      </c>
      <c r="B233" s="141" t="s">
        <v>53</v>
      </c>
      <c r="C233" s="174" t="s">
        <v>51</v>
      </c>
      <c r="D233" s="174" t="s">
        <v>54</v>
      </c>
      <c r="E233" s="143" t="s">
        <v>688</v>
      </c>
      <c r="F233" s="181" t="s">
        <v>1167</v>
      </c>
      <c r="G233" s="191" t="s">
        <v>1165</v>
      </c>
      <c r="H233" s="191" t="s">
        <v>1165</v>
      </c>
      <c r="I233" s="177" t="s">
        <v>1</v>
      </c>
      <c r="J233" s="152">
        <v>1</v>
      </c>
      <c r="K233" s="178" t="s">
        <v>41</v>
      </c>
      <c r="L233" s="168">
        <v>2767.8571428571427</v>
      </c>
      <c r="M233" s="168">
        <v>2767.8571428571427</v>
      </c>
      <c r="N233" s="800">
        <v>3100</v>
      </c>
      <c r="O233" s="152" t="s">
        <v>335</v>
      </c>
      <c r="P233" s="153" t="s">
        <v>599</v>
      </c>
      <c r="Q233" s="179" t="s">
        <v>600</v>
      </c>
      <c r="R233" s="183">
        <v>0</v>
      </c>
    </row>
    <row r="234" spans="1:18" s="155" customFormat="1" ht="77.25" customHeight="1">
      <c r="A234" s="140" t="s">
        <v>563</v>
      </c>
      <c r="B234" s="141" t="s">
        <v>53</v>
      </c>
      <c r="C234" s="174" t="s">
        <v>51</v>
      </c>
      <c r="D234" s="174" t="s">
        <v>54</v>
      </c>
      <c r="E234" s="143" t="s">
        <v>229</v>
      </c>
      <c r="F234" s="181" t="s">
        <v>1167</v>
      </c>
      <c r="G234" s="191" t="s">
        <v>1165</v>
      </c>
      <c r="H234" s="191" t="s">
        <v>1165</v>
      </c>
      <c r="I234" s="177" t="s">
        <v>1</v>
      </c>
      <c r="J234" s="152">
        <v>2</v>
      </c>
      <c r="K234" s="178" t="s">
        <v>41</v>
      </c>
      <c r="L234" s="168">
        <v>2767.8571428571427</v>
      </c>
      <c r="M234" s="168">
        <v>5535.714285714285</v>
      </c>
      <c r="N234" s="800">
        <v>6200</v>
      </c>
      <c r="O234" s="152" t="s">
        <v>335</v>
      </c>
      <c r="P234" s="153" t="s">
        <v>599</v>
      </c>
      <c r="Q234" s="179" t="s">
        <v>600</v>
      </c>
      <c r="R234" s="183">
        <v>0</v>
      </c>
    </row>
    <row r="235" spans="1:18" s="155" customFormat="1" ht="73.5" customHeight="1">
      <c r="A235" s="140" t="s">
        <v>742</v>
      </c>
      <c r="B235" s="141" t="s">
        <v>53</v>
      </c>
      <c r="C235" s="174" t="s">
        <v>51</v>
      </c>
      <c r="D235" s="174" t="s">
        <v>54</v>
      </c>
      <c r="E235" s="143" t="s">
        <v>229</v>
      </c>
      <c r="F235" s="181" t="s">
        <v>1168</v>
      </c>
      <c r="G235" s="191" t="s">
        <v>1166</v>
      </c>
      <c r="H235" s="191" t="s">
        <v>1166</v>
      </c>
      <c r="I235" s="177" t="s">
        <v>1</v>
      </c>
      <c r="J235" s="152">
        <v>3</v>
      </c>
      <c r="K235" s="178" t="s">
        <v>41</v>
      </c>
      <c r="L235" s="168">
        <f t="shared" si="14"/>
        <v>2767.8571428571427</v>
      </c>
      <c r="M235" s="168">
        <f t="shared" si="13"/>
        <v>8303.571428571428</v>
      </c>
      <c r="N235" s="800">
        <v>9300</v>
      </c>
      <c r="O235" s="152" t="s">
        <v>335</v>
      </c>
      <c r="P235" s="153" t="s">
        <v>599</v>
      </c>
      <c r="Q235" s="179" t="s">
        <v>600</v>
      </c>
      <c r="R235" s="183">
        <v>0</v>
      </c>
    </row>
    <row r="236" spans="1:18" s="155" customFormat="1" ht="68.25" customHeight="1">
      <c r="A236" s="140" t="s">
        <v>743</v>
      </c>
      <c r="B236" s="141" t="s">
        <v>53</v>
      </c>
      <c r="C236" s="174" t="s">
        <v>51</v>
      </c>
      <c r="D236" s="174" t="s">
        <v>54</v>
      </c>
      <c r="E236" s="143" t="s">
        <v>229</v>
      </c>
      <c r="F236" s="181" t="s">
        <v>294</v>
      </c>
      <c r="G236" s="156" t="s">
        <v>398</v>
      </c>
      <c r="H236" s="156" t="s">
        <v>398</v>
      </c>
      <c r="I236" s="177" t="s">
        <v>1</v>
      </c>
      <c r="J236" s="152">
        <v>15</v>
      </c>
      <c r="K236" s="178" t="s">
        <v>41</v>
      </c>
      <c r="L236" s="168">
        <f t="shared" si="14"/>
        <v>2500</v>
      </c>
      <c r="M236" s="168">
        <f t="shared" si="13"/>
        <v>37500</v>
      </c>
      <c r="N236" s="800">
        <v>42000</v>
      </c>
      <c r="O236" s="152" t="s">
        <v>44</v>
      </c>
      <c r="P236" s="153" t="s">
        <v>599</v>
      </c>
      <c r="Q236" s="179" t="s">
        <v>600</v>
      </c>
      <c r="R236" s="180">
        <v>0</v>
      </c>
    </row>
    <row r="237" spans="1:18" s="155" customFormat="1" ht="54" customHeight="1">
      <c r="A237" s="140" t="s">
        <v>744</v>
      </c>
      <c r="B237" s="141" t="s">
        <v>53</v>
      </c>
      <c r="C237" s="174" t="s">
        <v>51</v>
      </c>
      <c r="D237" s="174" t="s">
        <v>54</v>
      </c>
      <c r="E237" s="143" t="s">
        <v>229</v>
      </c>
      <c r="F237" s="156" t="s">
        <v>295</v>
      </c>
      <c r="G237" s="175" t="s">
        <v>843</v>
      </c>
      <c r="H237" s="176" t="s">
        <v>843</v>
      </c>
      <c r="I237" s="177" t="s">
        <v>1</v>
      </c>
      <c r="J237" s="152">
        <v>14</v>
      </c>
      <c r="K237" s="178" t="s">
        <v>41</v>
      </c>
      <c r="L237" s="168">
        <f t="shared" si="14"/>
        <v>1562.4999999999998</v>
      </c>
      <c r="M237" s="168">
        <f t="shared" si="13"/>
        <v>21874.999999999996</v>
      </c>
      <c r="N237" s="800">
        <v>24500</v>
      </c>
      <c r="O237" s="152" t="s">
        <v>44</v>
      </c>
      <c r="P237" s="153" t="s">
        <v>599</v>
      </c>
      <c r="Q237" s="179" t="s">
        <v>600</v>
      </c>
      <c r="R237" s="180">
        <v>0</v>
      </c>
    </row>
    <row r="238" spans="1:18" s="155" customFormat="1" ht="57" customHeight="1">
      <c r="A238" s="140" t="s">
        <v>745</v>
      </c>
      <c r="B238" s="141" t="s">
        <v>53</v>
      </c>
      <c r="C238" s="174" t="s">
        <v>51</v>
      </c>
      <c r="D238" s="174" t="s">
        <v>54</v>
      </c>
      <c r="E238" s="143" t="s">
        <v>229</v>
      </c>
      <c r="F238" s="181" t="s">
        <v>845</v>
      </c>
      <c r="G238" s="181" t="s">
        <v>296</v>
      </c>
      <c r="H238" s="182" t="s">
        <v>844</v>
      </c>
      <c r="I238" s="177" t="s">
        <v>1</v>
      </c>
      <c r="J238" s="152">
        <v>5</v>
      </c>
      <c r="K238" s="178" t="s">
        <v>41</v>
      </c>
      <c r="L238" s="168">
        <f t="shared" si="14"/>
        <v>2544.642857142857</v>
      </c>
      <c r="M238" s="168">
        <f t="shared" si="13"/>
        <v>12723.214285714284</v>
      </c>
      <c r="N238" s="800">
        <v>14250</v>
      </c>
      <c r="O238" s="152" t="s">
        <v>44</v>
      </c>
      <c r="P238" s="153" t="s">
        <v>599</v>
      </c>
      <c r="Q238" s="179" t="s">
        <v>600</v>
      </c>
      <c r="R238" s="180">
        <v>0</v>
      </c>
    </row>
    <row r="239" spans="1:18" s="155" customFormat="1" ht="55.5" customHeight="1">
      <c r="A239" s="140" t="s">
        <v>746</v>
      </c>
      <c r="B239" s="141" t="s">
        <v>53</v>
      </c>
      <c r="C239" s="174" t="s">
        <v>51</v>
      </c>
      <c r="D239" s="174" t="s">
        <v>54</v>
      </c>
      <c r="E239" s="143" t="s">
        <v>229</v>
      </c>
      <c r="F239" s="181" t="s">
        <v>650</v>
      </c>
      <c r="G239" s="181" t="s">
        <v>651</v>
      </c>
      <c r="H239" s="181" t="s">
        <v>651</v>
      </c>
      <c r="I239" s="177" t="s">
        <v>1</v>
      </c>
      <c r="J239" s="152">
        <v>20</v>
      </c>
      <c r="K239" s="178" t="s">
        <v>41</v>
      </c>
      <c r="L239" s="168">
        <f t="shared" si="14"/>
        <v>2946.428571428571</v>
      </c>
      <c r="M239" s="168">
        <f t="shared" si="13"/>
        <v>58928.57142857142</v>
      </c>
      <c r="N239" s="800">
        <v>66000</v>
      </c>
      <c r="O239" s="152" t="s">
        <v>44</v>
      </c>
      <c r="P239" s="153" t="s">
        <v>599</v>
      </c>
      <c r="Q239" s="179" t="s">
        <v>600</v>
      </c>
      <c r="R239" s="180">
        <v>0</v>
      </c>
    </row>
    <row r="240" spans="1:18" s="155" customFormat="1" ht="51" customHeight="1">
      <c r="A240" s="140" t="s">
        <v>747</v>
      </c>
      <c r="B240" s="141" t="s">
        <v>53</v>
      </c>
      <c r="C240" s="174" t="s">
        <v>51</v>
      </c>
      <c r="D240" s="174" t="s">
        <v>54</v>
      </c>
      <c r="E240" s="143" t="s">
        <v>229</v>
      </c>
      <c r="F240" s="181" t="s">
        <v>846</v>
      </c>
      <c r="G240" s="181" t="s">
        <v>297</v>
      </c>
      <c r="H240" s="181" t="s">
        <v>297</v>
      </c>
      <c r="I240" s="177" t="s">
        <v>1</v>
      </c>
      <c r="J240" s="152">
        <v>20</v>
      </c>
      <c r="K240" s="178" t="s">
        <v>41</v>
      </c>
      <c r="L240" s="168">
        <f t="shared" si="14"/>
        <v>2946.428571428571</v>
      </c>
      <c r="M240" s="168">
        <f t="shared" si="13"/>
        <v>58928.57142857142</v>
      </c>
      <c r="N240" s="800">
        <v>66000</v>
      </c>
      <c r="O240" s="152" t="s">
        <v>44</v>
      </c>
      <c r="P240" s="153" t="s">
        <v>599</v>
      </c>
      <c r="Q240" s="179" t="s">
        <v>600</v>
      </c>
      <c r="R240" s="180">
        <v>0</v>
      </c>
    </row>
    <row r="241" spans="1:18" s="155" customFormat="1" ht="52.5" customHeight="1">
      <c r="A241" s="140" t="s">
        <v>748</v>
      </c>
      <c r="B241" s="141" t="s">
        <v>53</v>
      </c>
      <c r="C241" s="174" t="s">
        <v>51</v>
      </c>
      <c r="D241" s="174" t="s">
        <v>54</v>
      </c>
      <c r="E241" s="143" t="s">
        <v>229</v>
      </c>
      <c r="F241" s="181" t="s">
        <v>847</v>
      </c>
      <c r="G241" s="181" t="s">
        <v>298</v>
      </c>
      <c r="H241" s="181" t="s">
        <v>298</v>
      </c>
      <c r="I241" s="177" t="s">
        <v>1</v>
      </c>
      <c r="J241" s="152">
        <v>15</v>
      </c>
      <c r="K241" s="178" t="s">
        <v>41</v>
      </c>
      <c r="L241" s="168">
        <f t="shared" si="14"/>
        <v>2991.0714285714284</v>
      </c>
      <c r="M241" s="168">
        <f t="shared" si="13"/>
        <v>44866.07142857143</v>
      </c>
      <c r="N241" s="800">
        <v>50250</v>
      </c>
      <c r="O241" s="152" t="s">
        <v>44</v>
      </c>
      <c r="P241" s="153" t="s">
        <v>599</v>
      </c>
      <c r="Q241" s="179" t="s">
        <v>600</v>
      </c>
      <c r="R241" s="180">
        <v>0</v>
      </c>
    </row>
    <row r="242" spans="1:18" s="155" customFormat="1" ht="52.5" customHeight="1">
      <c r="A242" s="140" t="s">
        <v>749</v>
      </c>
      <c r="B242" s="141" t="s">
        <v>53</v>
      </c>
      <c r="C242" s="174" t="s">
        <v>51</v>
      </c>
      <c r="D242" s="174" t="s">
        <v>54</v>
      </c>
      <c r="E242" s="143" t="s">
        <v>229</v>
      </c>
      <c r="F242" s="181" t="s">
        <v>881</v>
      </c>
      <c r="G242" s="181" t="s">
        <v>880</v>
      </c>
      <c r="H242" s="181" t="s">
        <v>880</v>
      </c>
      <c r="I242" s="177" t="s">
        <v>1</v>
      </c>
      <c r="J242" s="152">
        <v>5</v>
      </c>
      <c r="K242" s="178" t="s">
        <v>41</v>
      </c>
      <c r="L242" s="168">
        <f t="shared" si="14"/>
        <v>2857.142857142857</v>
      </c>
      <c r="M242" s="168">
        <f t="shared" si="13"/>
        <v>14285.714285714284</v>
      </c>
      <c r="N242" s="800">
        <v>16000</v>
      </c>
      <c r="O242" s="152" t="s">
        <v>44</v>
      </c>
      <c r="P242" s="153" t="s">
        <v>599</v>
      </c>
      <c r="Q242" s="179" t="s">
        <v>600</v>
      </c>
      <c r="R242" s="180">
        <v>0</v>
      </c>
    </row>
    <row r="243" spans="1:18" s="155" customFormat="1" ht="54.75" customHeight="1">
      <c r="A243" s="140" t="s">
        <v>750</v>
      </c>
      <c r="B243" s="141" t="s">
        <v>53</v>
      </c>
      <c r="C243" s="174" t="s">
        <v>51</v>
      </c>
      <c r="D243" s="174" t="s">
        <v>54</v>
      </c>
      <c r="E243" s="143" t="s">
        <v>926</v>
      </c>
      <c r="F243" s="181" t="s">
        <v>202</v>
      </c>
      <c r="G243" s="181" t="s">
        <v>299</v>
      </c>
      <c r="H243" s="181" t="s">
        <v>299</v>
      </c>
      <c r="I243" s="177" t="s">
        <v>1</v>
      </c>
      <c r="J243" s="152">
        <v>10</v>
      </c>
      <c r="K243" s="178" t="s">
        <v>41</v>
      </c>
      <c r="L243" s="168">
        <f t="shared" si="14"/>
        <v>1875</v>
      </c>
      <c r="M243" s="168">
        <f t="shared" si="13"/>
        <v>18750</v>
      </c>
      <c r="N243" s="800">
        <v>21000</v>
      </c>
      <c r="O243" s="152" t="s">
        <v>44</v>
      </c>
      <c r="P243" s="153" t="s">
        <v>599</v>
      </c>
      <c r="Q243" s="179" t="s">
        <v>600</v>
      </c>
      <c r="R243" s="183">
        <v>0</v>
      </c>
    </row>
    <row r="244" spans="1:18" s="155" customFormat="1" ht="57.75" customHeight="1">
      <c r="A244" s="140" t="s">
        <v>751</v>
      </c>
      <c r="B244" s="141" t="s">
        <v>53</v>
      </c>
      <c r="C244" s="174" t="s">
        <v>51</v>
      </c>
      <c r="D244" s="174" t="s">
        <v>54</v>
      </c>
      <c r="E244" s="143" t="s">
        <v>229</v>
      </c>
      <c r="F244" s="156" t="s">
        <v>879</v>
      </c>
      <c r="G244" s="190" t="s">
        <v>1163</v>
      </c>
      <c r="H244" s="190" t="s">
        <v>1163</v>
      </c>
      <c r="I244" s="184" t="s">
        <v>1</v>
      </c>
      <c r="J244" s="152">
        <v>1</v>
      </c>
      <c r="K244" s="178" t="s">
        <v>41</v>
      </c>
      <c r="L244" s="168">
        <f>M244/J244</f>
        <v>3124.9999999999995</v>
      </c>
      <c r="M244" s="168">
        <f>N244/1.12</f>
        <v>3124.9999999999995</v>
      </c>
      <c r="N244" s="800">
        <v>3500</v>
      </c>
      <c r="O244" s="152" t="s">
        <v>335</v>
      </c>
      <c r="P244" s="153" t="s">
        <v>599</v>
      </c>
      <c r="Q244" s="179" t="s">
        <v>895</v>
      </c>
      <c r="R244" s="183">
        <v>0</v>
      </c>
    </row>
    <row r="245" spans="1:18" s="155" customFormat="1" ht="48" customHeight="1">
      <c r="A245" s="140" t="s">
        <v>752</v>
      </c>
      <c r="B245" s="141" t="s">
        <v>53</v>
      </c>
      <c r="C245" s="174" t="s">
        <v>51</v>
      </c>
      <c r="D245" s="174" t="s">
        <v>54</v>
      </c>
      <c r="E245" s="143" t="s">
        <v>229</v>
      </c>
      <c r="F245" s="186" t="s">
        <v>878</v>
      </c>
      <c r="G245" s="187" t="s">
        <v>877</v>
      </c>
      <c r="H245" s="188" t="s">
        <v>877</v>
      </c>
      <c r="I245" s="177" t="s">
        <v>1</v>
      </c>
      <c r="J245" s="189">
        <v>5</v>
      </c>
      <c r="K245" s="178" t="s">
        <v>41</v>
      </c>
      <c r="L245" s="168">
        <f t="shared" si="14"/>
        <v>1249.9999999999998</v>
      </c>
      <c r="M245" s="168">
        <f t="shared" si="13"/>
        <v>6249.999999999999</v>
      </c>
      <c r="N245" s="802">
        <v>7000</v>
      </c>
      <c r="O245" s="152" t="s">
        <v>44</v>
      </c>
      <c r="P245" s="153" t="s">
        <v>599</v>
      </c>
      <c r="Q245" s="179" t="s">
        <v>600</v>
      </c>
      <c r="R245" s="183">
        <v>0</v>
      </c>
    </row>
    <row r="246" spans="1:18" s="155" customFormat="1" ht="48" customHeight="1">
      <c r="A246" s="140" t="s">
        <v>753</v>
      </c>
      <c r="B246" s="141" t="s">
        <v>53</v>
      </c>
      <c r="C246" s="174" t="s">
        <v>51</v>
      </c>
      <c r="D246" s="174" t="s">
        <v>54</v>
      </c>
      <c r="E246" s="143" t="s">
        <v>229</v>
      </c>
      <c r="F246" s="156" t="s">
        <v>879</v>
      </c>
      <c r="G246" s="156" t="s">
        <v>883</v>
      </c>
      <c r="H246" s="156" t="s">
        <v>883</v>
      </c>
      <c r="I246" s="184" t="s">
        <v>1</v>
      </c>
      <c r="J246" s="185">
        <v>2</v>
      </c>
      <c r="K246" s="178" t="s">
        <v>41</v>
      </c>
      <c r="L246" s="168">
        <f t="shared" si="14"/>
        <v>6241.0714285714275</v>
      </c>
      <c r="M246" s="168">
        <f t="shared" si="13"/>
        <v>12482.142857142855</v>
      </c>
      <c r="N246" s="800">
        <v>13980</v>
      </c>
      <c r="O246" s="152" t="s">
        <v>44</v>
      </c>
      <c r="P246" s="153" t="s">
        <v>599</v>
      </c>
      <c r="Q246" s="179" t="s">
        <v>600</v>
      </c>
      <c r="R246" s="183">
        <v>0</v>
      </c>
    </row>
    <row r="247" spans="1:18" s="155" customFormat="1" ht="48" customHeight="1">
      <c r="A247" s="140" t="s">
        <v>754</v>
      </c>
      <c r="B247" s="141" t="s">
        <v>53</v>
      </c>
      <c r="C247" s="174" t="s">
        <v>51</v>
      </c>
      <c r="D247" s="174" t="s">
        <v>54</v>
      </c>
      <c r="E247" s="143" t="s">
        <v>229</v>
      </c>
      <c r="F247" s="156" t="s">
        <v>879</v>
      </c>
      <c r="G247" s="156" t="s">
        <v>884</v>
      </c>
      <c r="H247" s="156" t="s">
        <v>884</v>
      </c>
      <c r="I247" s="184" t="s">
        <v>1</v>
      </c>
      <c r="J247" s="185">
        <v>2</v>
      </c>
      <c r="K247" s="178" t="s">
        <v>41</v>
      </c>
      <c r="L247" s="168">
        <f t="shared" si="14"/>
        <v>6241.0714285714275</v>
      </c>
      <c r="M247" s="168">
        <f t="shared" si="13"/>
        <v>12482.142857142855</v>
      </c>
      <c r="N247" s="800">
        <v>13980</v>
      </c>
      <c r="O247" s="152" t="s">
        <v>44</v>
      </c>
      <c r="P247" s="153" t="s">
        <v>599</v>
      </c>
      <c r="Q247" s="179" t="s">
        <v>600</v>
      </c>
      <c r="R247" s="183">
        <v>0</v>
      </c>
    </row>
    <row r="248" spans="1:18" s="155" customFormat="1" ht="48" customHeight="1">
      <c r="A248" s="140" t="s">
        <v>755</v>
      </c>
      <c r="B248" s="141" t="s">
        <v>53</v>
      </c>
      <c r="C248" s="174" t="s">
        <v>51</v>
      </c>
      <c r="D248" s="174" t="s">
        <v>54</v>
      </c>
      <c r="E248" s="143" t="s">
        <v>229</v>
      </c>
      <c r="F248" s="156" t="s">
        <v>879</v>
      </c>
      <c r="G248" s="156" t="s">
        <v>885</v>
      </c>
      <c r="H248" s="156" t="s">
        <v>885</v>
      </c>
      <c r="I248" s="184" t="s">
        <v>1</v>
      </c>
      <c r="J248" s="185">
        <v>2</v>
      </c>
      <c r="K248" s="178" t="s">
        <v>41</v>
      </c>
      <c r="L248" s="168">
        <f t="shared" si="14"/>
        <v>6241.0714285714275</v>
      </c>
      <c r="M248" s="168">
        <f t="shared" si="13"/>
        <v>12482.142857142855</v>
      </c>
      <c r="N248" s="800">
        <v>13980</v>
      </c>
      <c r="O248" s="152" t="s">
        <v>44</v>
      </c>
      <c r="P248" s="153" t="s">
        <v>599</v>
      </c>
      <c r="Q248" s="179" t="s">
        <v>600</v>
      </c>
      <c r="R248" s="183">
        <v>0</v>
      </c>
    </row>
    <row r="249" spans="1:18" s="155" customFormat="1" ht="48" customHeight="1">
      <c r="A249" s="140" t="s">
        <v>756</v>
      </c>
      <c r="B249" s="141" t="s">
        <v>53</v>
      </c>
      <c r="C249" s="174" t="s">
        <v>51</v>
      </c>
      <c r="D249" s="174" t="s">
        <v>54</v>
      </c>
      <c r="E249" s="143" t="s">
        <v>229</v>
      </c>
      <c r="F249" s="156" t="s">
        <v>886</v>
      </c>
      <c r="G249" s="156" t="s">
        <v>887</v>
      </c>
      <c r="H249" s="156" t="s">
        <v>887</v>
      </c>
      <c r="I249" s="184" t="s">
        <v>1</v>
      </c>
      <c r="J249" s="185">
        <v>2</v>
      </c>
      <c r="K249" s="178" t="s">
        <v>41</v>
      </c>
      <c r="L249" s="168">
        <f t="shared" si="14"/>
        <v>6241.0714285714275</v>
      </c>
      <c r="M249" s="168">
        <f t="shared" si="13"/>
        <v>12482.142857142855</v>
      </c>
      <c r="N249" s="800">
        <v>13980</v>
      </c>
      <c r="O249" s="152" t="s">
        <v>44</v>
      </c>
      <c r="P249" s="153" t="s">
        <v>599</v>
      </c>
      <c r="Q249" s="179" t="s">
        <v>600</v>
      </c>
      <c r="R249" s="183">
        <v>0</v>
      </c>
    </row>
    <row r="250" spans="1:18" s="155" customFormat="1" ht="48" customHeight="1">
      <c r="A250" s="140" t="s">
        <v>757</v>
      </c>
      <c r="B250" s="141" t="s">
        <v>53</v>
      </c>
      <c r="C250" s="174" t="s">
        <v>51</v>
      </c>
      <c r="D250" s="174" t="s">
        <v>54</v>
      </c>
      <c r="E250" s="143" t="s">
        <v>229</v>
      </c>
      <c r="F250" s="156" t="s">
        <v>879</v>
      </c>
      <c r="G250" s="190" t="s">
        <v>1162</v>
      </c>
      <c r="H250" s="190" t="s">
        <v>1162</v>
      </c>
      <c r="I250" s="184" t="s">
        <v>1</v>
      </c>
      <c r="J250" s="152">
        <v>10</v>
      </c>
      <c r="K250" s="178" t="s">
        <v>41</v>
      </c>
      <c r="L250" s="168">
        <f t="shared" si="14"/>
        <v>4971.428571428571</v>
      </c>
      <c r="M250" s="168">
        <f t="shared" si="13"/>
        <v>49714.28571428571</v>
      </c>
      <c r="N250" s="800">
        <v>55680</v>
      </c>
      <c r="O250" s="152" t="s">
        <v>335</v>
      </c>
      <c r="P250" s="153" t="s">
        <v>599</v>
      </c>
      <c r="Q250" s="179" t="s">
        <v>895</v>
      </c>
      <c r="R250" s="183">
        <v>0</v>
      </c>
    </row>
    <row r="251" spans="1:18" s="155" customFormat="1" ht="48" customHeight="1">
      <c r="A251" s="140" t="s">
        <v>758</v>
      </c>
      <c r="B251" s="141" t="s">
        <v>53</v>
      </c>
      <c r="C251" s="174" t="s">
        <v>51</v>
      </c>
      <c r="D251" s="174" t="s">
        <v>54</v>
      </c>
      <c r="E251" s="143" t="s">
        <v>229</v>
      </c>
      <c r="F251" s="156" t="s">
        <v>879</v>
      </c>
      <c r="G251" s="190" t="s">
        <v>1163</v>
      </c>
      <c r="H251" s="190" t="s">
        <v>1163</v>
      </c>
      <c r="I251" s="184" t="s">
        <v>1</v>
      </c>
      <c r="J251" s="152">
        <v>3</v>
      </c>
      <c r="K251" s="178" t="s">
        <v>41</v>
      </c>
      <c r="L251" s="168">
        <f t="shared" si="14"/>
        <v>3125</v>
      </c>
      <c r="M251" s="168">
        <f t="shared" si="13"/>
        <v>9375</v>
      </c>
      <c r="N251" s="800">
        <v>10500</v>
      </c>
      <c r="O251" s="152" t="s">
        <v>335</v>
      </c>
      <c r="P251" s="153" t="s">
        <v>599</v>
      </c>
      <c r="Q251" s="179" t="s">
        <v>895</v>
      </c>
      <c r="R251" s="183">
        <v>0</v>
      </c>
    </row>
    <row r="252" spans="1:18" s="155" customFormat="1" ht="48" customHeight="1">
      <c r="A252" s="140" t="s">
        <v>759</v>
      </c>
      <c r="B252" s="141" t="s">
        <v>53</v>
      </c>
      <c r="C252" s="174" t="s">
        <v>51</v>
      </c>
      <c r="D252" s="174" t="s">
        <v>54</v>
      </c>
      <c r="E252" s="143" t="s">
        <v>229</v>
      </c>
      <c r="F252" s="156" t="s">
        <v>879</v>
      </c>
      <c r="G252" s="190" t="s">
        <v>1164</v>
      </c>
      <c r="H252" s="190" t="s">
        <v>1164</v>
      </c>
      <c r="I252" s="184" t="s">
        <v>1</v>
      </c>
      <c r="J252" s="152">
        <v>3</v>
      </c>
      <c r="K252" s="178" t="s">
        <v>41</v>
      </c>
      <c r="L252" s="168">
        <f t="shared" si="14"/>
        <v>2767.8571428571427</v>
      </c>
      <c r="M252" s="168">
        <f t="shared" si="13"/>
        <v>8303.571428571428</v>
      </c>
      <c r="N252" s="800">
        <v>9300</v>
      </c>
      <c r="O252" s="152" t="s">
        <v>335</v>
      </c>
      <c r="P252" s="153" t="s">
        <v>599</v>
      </c>
      <c r="Q252" s="179" t="s">
        <v>895</v>
      </c>
      <c r="R252" s="183">
        <v>0</v>
      </c>
    </row>
    <row r="253" spans="1:18" s="572" customFormat="1" ht="54" customHeight="1">
      <c r="A253" s="558" t="s">
        <v>564</v>
      </c>
      <c r="B253" s="559" t="s">
        <v>53</v>
      </c>
      <c r="C253" s="560" t="s">
        <v>51</v>
      </c>
      <c r="D253" s="560" t="s">
        <v>54</v>
      </c>
      <c r="E253" s="561" t="s">
        <v>94</v>
      </c>
      <c r="F253" s="562" t="s">
        <v>1280</v>
      </c>
      <c r="G253" s="562" t="s">
        <v>1280</v>
      </c>
      <c r="H253" s="562" t="s">
        <v>1280</v>
      </c>
      <c r="I253" s="563" t="s">
        <v>1</v>
      </c>
      <c r="J253" s="564">
        <v>1</v>
      </c>
      <c r="K253" s="565" t="s">
        <v>41</v>
      </c>
      <c r="L253" s="566">
        <f aca="true" t="shared" si="15" ref="L253:L265">M253/J253</f>
        <v>44642.85714285714</v>
      </c>
      <c r="M253" s="567">
        <f>N253/1.12</f>
        <v>44642.85714285714</v>
      </c>
      <c r="N253" s="568">
        <v>50000</v>
      </c>
      <c r="O253" s="569" t="s">
        <v>393</v>
      </c>
      <c r="P253" s="570" t="s">
        <v>599</v>
      </c>
      <c r="Q253" s="571" t="s">
        <v>895</v>
      </c>
      <c r="R253" s="564">
        <v>0</v>
      </c>
    </row>
    <row r="254" spans="1:18" s="572" customFormat="1" ht="55.5" customHeight="1">
      <c r="A254" s="558" t="s">
        <v>565</v>
      </c>
      <c r="B254" s="559" t="s">
        <v>53</v>
      </c>
      <c r="C254" s="560" t="s">
        <v>51</v>
      </c>
      <c r="D254" s="560" t="s">
        <v>54</v>
      </c>
      <c r="E254" s="561" t="s">
        <v>94</v>
      </c>
      <c r="F254" s="573" t="s">
        <v>24</v>
      </c>
      <c r="G254" s="574" t="s">
        <v>395</v>
      </c>
      <c r="H254" s="574" t="s">
        <v>395</v>
      </c>
      <c r="I254" s="563" t="s">
        <v>1</v>
      </c>
      <c r="J254" s="565">
        <v>1</v>
      </c>
      <c r="K254" s="565" t="s">
        <v>41</v>
      </c>
      <c r="L254" s="575">
        <f t="shared" si="15"/>
        <v>135946.42857142855</v>
      </c>
      <c r="M254" s="567">
        <f>N254/1.12</f>
        <v>135946.42857142855</v>
      </c>
      <c r="N254" s="575">
        <v>152260</v>
      </c>
      <c r="O254" s="569" t="s">
        <v>393</v>
      </c>
      <c r="P254" s="570" t="s">
        <v>599</v>
      </c>
      <c r="Q254" s="571" t="s">
        <v>895</v>
      </c>
      <c r="R254" s="564">
        <v>0</v>
      </c>
    </row>
    <row r="255" spans="1:18" s="572" customFormat="1" ht="64.5" customHeight="1">
      <c r="A255" s="558" t="s">
        <v>566</v>
      </c>
      <c r="B255" s="559" t="s">
        <v>53</v>
      </c>
      <c r="C255" s="560" t="s">
        <v>51</v>
      </c>
      <c r="D255" s="560" t="s">
        <v>54</v>
      </c>
      <c r="E255" s="561" t="s">
        <v>445</v>
      </c>
      <c r="F255" s="576" t="s">
        <v>292</v>
      </c>
      <c r="G255" s="576" t="s">
        <v>446</v>
      </c>
      <c r="H255" s="577" t="s">
        <v>396</v>
      </c>
      <c r="I255" s="563" t="s">
        <v>1</v>
      </c>
      <c r="J255" s="565">
        <v>5</v>
      </c>
      <c r="K255" s="565" t="s">
        <v>41</v>
      </c>
      <c r="L255" s="575">
        <f t="shared" si="15"/>
        <v>16785.714</v>
      </c>
      <c r="M255" s="575">
        <v>83928.57</v>
      </c>
      <c r="N255" s="575">
        <v>244500</v>
      </c>
      <c r="O255" s="569" t="s">
        <v>58</v>
      </c>
      <c r="P255" s="570" t="s">
        <v>599</v>
      </c>
      <c r="Q255" s="571" t="s">
        <v>895</v>
      </c>
      <c r="R255" s="564">
        <v>0</v>
      </c>
    </row>
    <row r="256" spans="1:18" s="572" customFormat="1" ht="45" customHeight="1">
      <c r="A256" s="558" t="s">
        <v>567</v>
      </c>
      <c r="B256" s="559" t="s">
        <v>53</v>
      </c>
      <c r="C256" s="560" t="s">
        <v>51</v>
      </c>
      <c r="D256" s="560" t="s">
        <v>54</v>
      </c>
      <c r="E256" s="578" t="s">
        <v>689</v>
      </c>
      <c r="F256" s="579" t="s">
        <v>896</v>
      </c>
      <c r="G256" s="579" t="s">
        <v>897</v>
      </c>
      <c r="H256" s="579" t="s">
        <v>897</v>
      </c>
      <c r="I256" s="563" t="s">
        <v>1</v>
      </c>
      <c r="J256" s="565">
        <v>1</v>
      </c>
      <c r="K256" s="565" t="s">
        <v>41</v>
      </c>
      <c r="L256" s="568">
        <f t="shared" si="15"/>
        <v>43437.49999999999</v>
      </c>
      <c r="M256" s="575">
        <f aca="true" t="shared" si="16" ref="M256:M264">N256/1.12</f>
        <v>43437.49999999999</v>
      </c>
      <c r="N256" s="575">
        <v>48650</v>
      </c>
      <c r="O256" s="569" t="s">
        <v>58</v>
      </c>
      <c r="P256" s="570" t="s">
        <v>599</v>
      </c>
      <c r="Q256" s="571" t="s">
        <v>895</v>
      </c>
      <c r="R256" s="580">
        <v>0</v>
      </c>
    </row>
    <row r="257" spans="1:18" ht="37.5" customHeight="1">
      <c r="A257" s="12" t="s">
        <v>568</v>
      </c>
      <c r="B257" s="39" t="s">
        <v>53</v>
      </c>
      <c r="C257" s="58" t="s">
        <v>51</v>
      </c>
      <c r="D257" s="58" t="s">
        <v>54</v>
      </c>
      <c r="E257" s="41" t="s">
        <v>690</v>
      </c>
      <c r="F257" s="67" t="s">
        <v>653</v>
      </c>
      <c r="G257" s="68" t="s">
        <v>691</v>
      </c>
      <c r="H257" s="48" t="s">
        <v>691</v>
      </c>
      <c r="I257" s="49" t="s">
        <v>1</v>
      </c>
      <c r="J257" s="59">
        <v>0</v>
      </c>
      <c r="K257" s="59" t="s">
        <v>41</v>
      </c>
      <c r="L257" s="47">
        <v>0</v>
      </c>
      <c r="M257" s="44">
        <v>0</v>
      </c>
      <c r="N257" s="44">
        <v>0</v>
      </c>
      <c r="O257" s="43"/>
      <c r="P257" s="8"/>
      <c r="Q257" s="50"/>
      <c r="R257" s="45"/>
    </row>
    <row r="258" spans="1:18" ht="33.75" customHeight="1">
      <c r="A258" s="12" t="s">
        <v>569</v>
      </c>
      <c r="B258" s="39" t="s">
        <v>53</v>
      </c>
      <c r="C258" s="58" t="s">
        <v>51</v>
      </c>
      <c r="D258" s="58" t="s">
        <v>54</v>
      </c>
      <c r="E258" s="41" t="s">
        <v>692</v>
      </c>
      <c r="F258" s="53" t="s">
        <v>652</v>
      </c>
      <c r="G258" s="53" t="s">
        <v>693</v>
      </c>
      <c r="H258" s="48" t="s">
        <v>693</v>
      </c>
      <c r="I258" s="49" t="s">
        <v>1</v>
      </c>
      <c r="J258" s="59">
        <v>0</v>
      </c>
      <c r="K258" s="59" t="s">
        <v>41</v>
      </c>
      <c r="L258" s="47">
        <v>0</v>
      </c>
      <c r="M258" s="44">
        <v>0</v>
      </c>
      <c r="N258" s="44">
        <v>0</v>
      </c>
      <c r="O258" s="43"/>
      <c r="P258" s="8"/>
      <c r="Q258" s="50"/>
      <c r="R258" s="60"/>
    </row>
    <row r="259" spans="1:18" s="572" customFormat="1" ht="45" customHeight="1">
      <c r="A259" s="558" t="s">
        <v>760</v>
      </c>
      <c r="B259" s="559" t="s">
        <v>53</v>
      </c>
      <c r="C259" s="560" t="s">
        <v>51</v>
      </c>
      <c r="D259" s="560" t="s">
        <v>54</v>
      </c>
      <c r="E259" s="561" t="s">
        <v>927</v>
      </c>
      <c r="F259" s="582" t="s">
        <v>898</v>
      </c>
      <c r="G259" s="579" t="s">
        <v>899</v>
      </c>
      <c r="H259" s="579" t="s">
        <v>899</v>
      </c>
      <c r="I259" s="563" t="s">
        <v>1</v>
      </c>
      <c r="J259" s="565">
        <v>1</v>
      </c>
      <c r="K259" s="565" t="s">
        <v>41</v>
      </c>
      <c r="L259" s="568">
        <f t="shared" si="15"/>
        <v>30089.28571428571</v>
      </c>
      <c r="M259" s="575">
        <f t="shared" si="16"/>
        <v>30089.28571428571</v>
      </c>
      <c r="N259" s="575">
        <v>33700</v>
      </c>
      <c r="O259" s="569" t="s">
        <v>58</v>
      </c>
      <c r="P259" s="570" t="s">
        <v>599</v>
      </c>
      <c r="Q259" s="571" t="s">
        <v>895</v>
      </c>
      <c r="R259" s="564">
        <v>0</v>
      </c>
    </row>
    <row r="260" spans="1:18" s="572" customFormat="1" ht="45" customHeight="1">
      <c r="A260" s="558" t="s">
        <v>863</v>
      </c>
      <c r="B260" s="559" t="s">
        <v>53</v>
      </c>
      <c r="C260" s="560" t="s">
        <v>51</v>
      </c>
      <c r="D260" s="560" t="s">
        <v>54</v>
      </c>
      <c r="E260" s="561" t="s">
        <v>94</v>
      </c>
      <c r="F260" s="562" t="s">
        <v>291</v>
      </c>
      <c r="G260" s="581" t="s">
        <v>901</v>
      </c>
      <c r="H260" s="581" t="s">
        <v>901</v>
      </c>
      <c r="I260" s="563" t="s">
        <v>1</v>
      </c>
      <c r="J260" s="564">
        <v>3</v>
      </c>
      <c r="K260" s="565" t="s">
        <v>41</v>
      </c>
      <c r="L260" s="566">
        <f>M260/J260</f>
        <v>150178.57</v>
      </c>
      <c r="M260" s="567">
        <v>450535.71</v>
      </c>
      <c r="N260" s="568">
        <v>344640</v>
      </c>
      <c r="O260" s="569" t="s">
        <v>45</v>
      </c>
      <c r="P260" s="570" t="s">
        <v>599</v>
      </c>
      <c r="Q260" s="571" t="s">
        <v>895</v>
      </c>
      <c r="R260" s="564">
        <v>0</v>
      </c>
    </row>
    <row r="261" spans="1:18" s="572" customFormat="1" ht="54" customHeight="1">
      <c r="A261" s="558" t="s">
        <v>864</v>
      </c>
      <c r="B261" s="559" t="s">
        <v>53</v>
      </c>
      <c r="C261" s="560" t="s">
        <v>51</v>
      </c>
      <c r="D261" s="560" t="s">
        <v>54</v>
      </c>
      <c r="E261" s="583" t="s">
        <v>694</v>
      </c>
      <c r="F261" s="584" t="s">
        <v>68</v>
      </c>
      <c r="G261" s="585" t="s">
        <v>695</v>
      </c>
      <c r="H261" s="586" t="s">
        <v>696</v>
      </c>
      <c r="I261" s="563" t="s">
        <v>1</v>
      </c>
      <c r="J261" s="565">
        <v>17</v>
      </c>
      <c r="K261" s="565" t="s">
        <v>41</v>
      </c>
      <c r="L261" s="568">
        <f t="shared" si="15"/>
        <v>94905.46218487395</v>
      </c>
      <c r="M261" s="568">
        <f t="shared" si="16"/>
        <v>1613392.857142857</v>
      </c>
      <c r="N261" s="575">
        <v>1807000</v>
      </c>
      <c r="O261" s="569" t="s">
        <v>335</v>
      </c>
      <c r="P261" s="570" t="s">
        <v>599</v>
      </c>
      <c r="Q261" s="571" t="s">
        <v>1190</v>
      </c>
      <c r="R261" s="587">
        <v>0</v>
      </c>
    </row>
    <row r="262" spans="1:18" s="572" customFormat="1" ht="52.5" customHeight="1">
      <c r="A262" s="558" t="s">
        <v>865</v>
      </c>
      <c r="B262" s="559" t="s">
        <v>53</v>
      </c>
      <c r="C262" s="560" t="s">
        <v>51</v>
      </c>
      <c r="D262" s="560" t="s">
        <v>54</v>
      </c>
      <c r="E262" s="571" t="s">
        <v>928</v>
      </c>
      <c r="F262" s="588" t="s">
        <v>447</v>
      </c>
      <c r="G262" s="589" t="s">
        <v>919</v>
      </c>
      <c r="H262" s="589" t="s">
        <v>919</v>
      </c>
      <c r="I262" s="563" t="s">
        <v>1</v>
      </c>
      <c r="J262" s="565">
        <v>25</v>
      </c>
      <c r="K262" s="565" t="s">
        <v>41</v>
      </c>
      <c r="L262" s="568">
        <f t="shared" si="15"/>
        <v>4992.857142857142</v>
      </c>
      <c r="M262" s="568">
        <f t="shared" si="16"/>
        <v>124821.42857142857</v>
      </c>
      <c r="N262" s="575">
        <v>139800</v>
      </c>
      <c r="O262" s="569" t="s">
        <v>46</v>
      </c>
      <c r="P262" s="570" t="s">
        <v>599</v>
      </c>
      <c r="Q262" s="571" t="s">
        <v>918</v>
      </c>
      <c r="R262" s="587">
        <v>0</v>
      </c>
    </row>
    <row r="263" spans="1:18" s="572" customFormat="1" ht="63.75" customHeight="1">
      <c r="A263" s="558" t="s">
        <v>761</v>
      </c>
      <c r="B263" s="559" t="s">
        <v>53</v>
      </c>
      <c r="C263" s="560" t="s">
        <v>51</v>
      </c>
      <c r="D263" s="560" t="s">
        <v>54</v>
      </c>
      <c r="E263" s="561" t="s">
        <v>203</v>
      </c>
      <c r="F263" s="586" t="s">
        <v>204</v>
      </c>
      <c r="G263" s="586" t="s">
        <v>205</v>
      </c>
      <c r="H263" s="644" t="s">
        <v>904</v>
      </c>
      <c r="I263" s="563" t="s">
        <v>1</v>
      </c>
      <c r="J263" s="642">
        <v>5</v>
      </c>
      <c r="K263" s="565" t="s">
        <v>41</v>
      </c>
      <c r="L263" s="568">
        <f t="shared" si="15"/>
        <v>30000</v>
      </c>
      <c r="M263" s="643">
        <f t="shared" si="16"/>
        <v>150000</v>
      </c>
      <c r="N263" s="779">
        <v>168000</v>
      </c>
      <c r="O263" s="569" t="s">
        <v>335</v>
      </c>
      <c r="P263" s="570" t="s">
        <v>599</v>
      </c>
      <c r="Q263" s="571" t="s">
        <v>903</v>
      </c>
      <c r="R263" s="580">
        <v>0</v>
      </c>
    </row>
    <row r="264" spans="1:18" s="572" customFormat="1" ht="41.25" customHeight="1">
      <c r="A264" s="558" t="s">
        <v>762</v>
      </c>
      <c r="B264" s="559" t="s">
        <v>53</v>
      </c>
      <c r="C264" s="560" t="s">
        <v>51</v>
      </c>
      <c r="D264" s="560" t="s">
        <v>54</v>
      </c>
      <c r="E264" s="561" t="s">
        <v>203</v>
      </c>
      <c r="F264" s="586" t="s">
        <v>204</v>
      </c>
      <c r="G264" s="586" t="s">
        <v>205</v>
      </c>
      <c r="H264" s="644" t="s">
        <v>1300</v>
      </c>
      <c r="I264" s="563" t="s">
        <v>1</v>
      </c>
      <c r="J264" s="642">
        <v>1</v>
      </c>
      <c r="K264" s="565" t="s">
        <v>41</v>
      </c>
      <c r="L264" s="568">
        <f t="shared" si="15"/>
        <v>64285.71428571428</v>
      </c>
      <c r="M264" s="643">
        <f t="shared" si="16"/>
        <v>64285.71428571428</v>
      </c>
      <c r="N264" s="774">
        <v>72000</v>
      </c>
      <c r="O264" s="569" t="s">
        <v>801</v>
      </c>
      <c r="P264" s="570" t="s">
        <v>599</v>
      </c>
      <c r="Q264" s="571" t="s">
        <v>903</v>
      </c>
      <c r="R264" s="580">
        <v>0</v>
      </c>
    </row>
    <row r="265" spans="1:18" s="572" customFormat="1" ht="56.25" customHeight="1">
      <c r="A265" s="558" t="s">
        <v>763</v>
      </c>
      <c r="B265" s="559" t="s">
        <v>53</v>
      </c>
      <c r="C265" s="560" t="s">
        <v>51</v>
      </c>
      <c r="D265" s="560" t="s">
        <v>54</v>
      </c>
      <c r="E265" s="561" t="s">
        <v>203</v>
      </c>
      <c r="F265" s="586" t="s">
        <v>204</v>
      </c>
      <c r="G265" s="586" t="s">
        <v>205</v>
      </c>
      <c r="H265" s="623" t="s">
        <v>397</v>
      </c>
      <c r="I265" s="563" t="s">
        <v>1</v>
      </c>
      <c r="J265" s="642">
        <v>30</v>
      </c>
      <c r="K265" s="565" t="s">
        <v>41</v>
      </c>
      <c r="L265" s="568">
        <f t="shared" si="15"/>
        <v>7592.261904761905</v>
      </c>
      <c r="M265" s="575">
        <f>N265/1.12</f>
        <v>227767.85714285713</v>
      </c>
      <c r="N265" s="774">
        <v>255100</v>
      </c>
      <c r="O265" s="569" t="s">
        <v>393</v>
      </c>
      <c r="P265" s="570" t="s">
        <v>599</v>
      </c>
      <c r="Q265" s="571" t="s">
        <v>903</v>
      </c>
      <c r="R265" s="580">
        <v>0</v>
      </c>
    </row>
    <row r="266" spans="1:18" s="572" customFormat="1" ht="63.75" customHeight="1">
      <c r="A266" s="558" t="s">
        <v>950</v>
      </c>
      <c r="B266" s="559" t="s">
        <v>53</v>
      </c>
      <c r="C266" s="560" t="s">
        <v>51</v>
      </c>
      <c r="D266" s="560" t="s">
        <v>54</v>
      </c>
      <c r="E266" s="561" t="s">
        <v>203</v>
      </c>
      <c r="F266" s="586" t="s">
        <v>204</v>
      </c>
      <c r="G266" s="586" t="s">
        <v>205</v>
      </c>
      <c r="H266" s="755" t="s">
        <v>951</v>
      </c>
      <c r="I266" s="563" t="s">
        <v>1</v>
      </c>
      <c r="J266" s="642">
        <v>20</v>
      </c>
      <c r="K266" s="565" t="s">
        <v>41</v>
      </c>
      <c r="L266" s="568">
        <f>M266/J266</f>
        <v>7593.75</v>
      </c>
      <c r="M266" s="575">
        <f>N266/1.12</f>
        <v>151875</v>
      </c>
      <c r="N266" s="774">
        <v>170100</v>
      </c>
      <c r="O266" s="569" t="s">
        <v>59</v>
      </c>
      <c r="P266" s="570" t="s">
        <v>599</v>
      </c>
      <c r="Q266" s="571" t="s">
        <v>903</v>
      </c>
      <c r="R266" s="580">
        <v>0</v>
      </c>
    </row>
    <row r="267" spans="1:18" s="572" customFormat="1" ht="45.75" customHeight="1">
      <c r="A267" s="558" t="s">
        <v>764</v>
      </c>
      <c r="B267" s="559" t="s">
        <v>53</v>
      </c>
      <c r="C267" s="560" t="s">
        <v>51</v>
      </c>
      <c r="D267" s="560" t="s">
        <v>54</v>
      </c>
      <c r="E267" s="561" t="s">
        <v>206</v>
      </c>
      <c r="F267" s="586" t="s">
        <v>204</v>
      </c>
      <c r="G267" s="586" t="s">
        <v>207</v>
      </c>
      <c r="H267" s="756" t="s">
        <v>1301</v>
      </c>
      <c r="I267" s="563" t="s">
        <v>1</v>
      </c>
      <c r="J267" s="565">
        <v>1</v>
      </c>
      <c r="K267" s="565" t="s">
        <v>41</v>
      </c>
      <c r="L267" s="568">
        <f aca="true" t="shared" si="17" ref="L267:L282">M267/J267</f>
        <v>26696.42857142857</v>
      </c>
      <c r="M267" s="645">
        <f aca="true" t="shared" si="18" ref="M267:M288">N267/1.12</f>
        <v>26696.42857142857</v>
      </c>
      <c r="N267" s="780">
        <v>29900</v>
      </c>
      <c r="O267" s="569" t="s">
        <v>801</v>
      </c>
      <c r="P267" s="570" t="s">
        <v>599</v>
      </c>
      <c r="Q267" s="571" t="s">
        <v>903</v>
      </c>
      <c r="R267" s="569">
        <v>0</v>
      </c>
    </row>
    <row r="268" spans="1:18" s="675" customFormat="1" ht="40.5" customHeight="1">
      <c r="A268" s="672" t="s">
        <v>570</v>
      </c>
      <c r="B268" s="673" t="s">
        <v>53</v>
      </c>
      <c r="C268" s="674" t="s">
        <v>51</v>
      </c>
      <c r="D268" s="674" t="s">
        <v>54</v>
      </c>
      <c r="E268" s="531" t="s">
        <v>163</v>
      </c>
      <c r="F268" s="532" t="s">
        <v>161</v>
      </c>
      <c r="G268" s="532" t="s">
        <v>164</v>
      </c>
      <c r="H268" s="665" t="s">
        <v>367</v>
      </c>
      <c r="I268" s="654" t="s">
        <v>1</v>
      </c>
      <c r="J268" s="655">
        <v>300</v>
      </c>
      <c r="K268" s="656" t="s">
        <v>22</v>
      </c>
      <c r="L268" s="657">
        <f t="shared" si="17"/>
        <v>803.5714285714286</v>
      </c>
      <c r="M268" s="658">
        <f t="shared" si="18"/>
        <v>241071.42857142855</v>
      </c>
      <c r="N268" s="781">
        <v>270000</v>
      </c>
      <c r="O268" s="534" t="s">
        <v>393</v>
      </c>
      <c r="P268" s="535" t="s">
        <v>599</v>
      </c>
      <c r="Q268" s="659" t="s">
        <v>600</v>
      </c>
      <c r="R268" s="536">
        <v>0</v>
      </c>
    </row>
    <row r="269" spans="1:18" s="675" customFormat="1" ht="40.5" customHeight="1">
      <c r="A269" s="672" t="s">
        <v>765</v>
      </c>
      <c r="B269" s="673" t="s">
        <v>53</v>
      </c>
      <c r="C269" s="674" t="s">
        <v>51</v>
      </c>
      <c r="D269" s="674" t="s">
        <v>54</v>
      </c>
      <c r="E269" s="664" t="s">
        <v>282</v>
      </c>
      <c r="F269" s="532" t="s">
        <v>342</v>
      </c>
      <c r="G269" s="532" t="s">
        <v>283</v>
      </c>
      <c r="H269" s="663" t="s">
        <v>352</v>
      </c>
      <c r="I269" s="654" t="s">
        <v>1</v>
      </c>
      <c r="J269" s="655">
        <v>10</v>
      </c>
      <c r="K269" s="656" t="s">
        <v>21</v>
      </c>
      <c r="L269" s="657">
        <f t="shared" si="17"/>
        <v>624.9999999999999</v>
      </c>
      <c r="M269" s="658">
        <f t="shared" si="18"/>
        <v>6249.999999999999</v>
      </c>
      <c r="N269" s="781">
        <v>7000</v>
      </c>
      <c r="O269" s="534" t="s">
        <v>393</v>
      </c>
      <c r="P269" s="535" t="s">
        <v>599</v>
      </c>
      <c r="Q269" s="659" t="s">
        <v>600</v>
      </c>
      <c r="R269" s="536">
        <v>0</v>
      </c>
    </row>
    <row r="270" spans="1:18" s="572" customFormat="1" ht="40.5" customHeight="1">
      <c r="A270" s="558" t="s">
        <v>766</v>
      </c>
      <c r="B270" s="559" t="s">
        <v>53</v>
      </c>
      <c r="C270" s="560" t="s">
        <v>51</v>
      </c>
      <c r="D270" s="560" t="s">
        <v>54</v>
      </c>
      <c r="E270" s="561" t="s">
        <v>203</v>
      </c>
      <c r="F270" s="586" t="s">
        <v>204</v>
      </c>
      <c r="G270" s="586" t="s">
        <v>205</v>
      </c>
      <c r="H270" s="577" t="s">
        <v>293</v>
      </c>
      <c r="I270" s="563" t="s">
        <v>1</v>
      </c>
      <c r="J270" s="642">
        <v>3</v>
      </c>
      <c r="K270" s="565" t="s">
        <v>41</v>
      </c>
      <c r="L270" s="568">
        <f t="shared" si="17"/>
        <v>60982.14285714285</v>
      </c>
      <c r="M270" s="643">
        <f t="shared" si="18"/>
        <v>182946.42857142855</v>
      </c>
      <c r="N270" s="779">
        <v>204900</v>
      </c>
      <c r="O270" s="569" t="s">
        <v>58</v>
      </c>
      <c r="P270" s="570" t="s">
        <v>599</v>
      </c>
      <c r="Q270" s="571" t="s">
        <v>903</v>
      </c>
      <c r="R270" s="580">
        <v>0</v>
      </c>
    </row>
    <row r="271" spans="1:18" s="572" customFormat="1" ht="40.5" customHeight="1">
      <c r="A271" s="558" t="s">
        <v>767</v>
      </c>
      <c r="B271" s="559" t="s">
        <v>53</v>
      </c>
      <c r="C271" s="560" t="s">
        <v>51</v>
      </c>
      <c r="D271" s="560" t="s">
        <v>54</v>
      </c>
      <c r="E271" s="561" t="s">
        <v>203</v>
      </c>
      <c r="F271" s="586" t="s">
        <v>204</v>
      </c>
      <c r="G271" s="586" t="s">
        <v>205</v>
      </c>
      <c r="H271" s="641" t="s">
        <v>904</v>
      </c>
      <c r="I271" s="563" t="s">
        <v>1</v>
      </c>
      <c r="J271" s="642">
        <v>3</v>
      </c>
      <c r="K271" s="565" t="s">
        <v>41</v>
      </c>
      <c r="L271" s="568">
        <f t="shared" si="17"/>
        <v>24642.85714285714</v>
      </c>
      <c r="M271" s="643">
        <f t="shared" si="18"/>
        <v>73928.57142857142</v>
      </c>
      <c r="N271" s="779">
        <v>82800</v>
      </c>
      <c r="O271" s="569" t="s">
        <v>58</v>
      </c>
      <c r="P271" s="570" t="s">
        <v>599</v>
      </c>
      <c r="Q271" s="571" t="s">
        <v>903</v>
      </c>
      <c r="R271" s="580">
        <v>0</v>
      </c>
    </row>
    <row r="272" spans="1:24" s="613" customFormat="1" ht="43.5" customHeight="1">
      <c r="A272" s="558" t="s">
        <v>768</v>
      </c>
      <c r="B272" s="559" t="s">
        <v>53</v>
      </c>
      <c r="C272" s="560" t="s">
        <v>51</v>
      </c>
      <c r="D272" s="560" t="s">
        <v>54</v>
      </c>
      <c r="E272" s="609" t="s">
        <v>588</v>
      </c>
      <c r="F272" s="610" t="s">
        <v>586</v>
      </c>
      <c r="G272" s="611" t="s">
        <v>819</v>
      </c>
      <c r="H272" s="582" t="s">
        <v>820</v>
      </c>
      <c r="I272" s="612" t="s">
        <v>1</v>
      </c>
      <c r="J272" s="565">
        <v>1</v>
      </c>
      <c r="K272" s="565" t="s">
        <v>41</v>
      </c>
      <c r="L272" s="568">
        <f t="shared" si="17"/>
        <v>80357.14285714286</v>
      </c>
      <c r="M272" s="575">
        <f t="shared" si="18"/>
        <v>80357.14285714286</v>
      </c>
      <c r="N272" s="774">
        <v>90000</v>
      </c>
      <c r="O272" s="569" t="s">
        <v>44</v>
      </c>
      <c r="P272" s="570" t="s">
        <v>599</v>
      </c>
      <c r="Q272" s="571" t="s">
        <v>63</v>
      </c>
      <c r="R272" s="564">
        <v>0</v>
      </c>
      <c r="V272" s="572"/>
      <c r="W272" s="572"/>
      <c r="X272" s="572"/>
    </row>
    <row r="273" spans="1:18" s="613" customFormat="1" ht="43.5" customHeight="1">
      <c r="A273" s="558" t="s">
        <v>769</v>
      </c>
      <c r="B273" s="559" t="s">
        <v>53</v>
      </c>
      <c r="C273" s="560" t="s">
        <v>51</v>
      </c>
      <c r="D273" s="560" t="s">
        <v>54</v>
      </c>
      <c r="E273" s="609" t="s">
        <v>588</v>
      </c>
      <c r="F273" s="610" t="s">
        <v>586</v>
      </c>
      <c r="G273" s="614" t="s">
        <v>821</v>
      </c>
      <c r="H273" s="615" t="s">
        <v>822</v>
      </c>
      <c r="I273" s="612" t="s">
        <v>1</v>
      </c>
      <c r="J273" s="565">
        <v>2</v>
      </c>
      <c r="K273" s="565" t="s">
        <v>41</v>
      </c>
      <c r="L273" s="568">
        <f aca="true" t="shared" si="19" ref="L273:L278">M273/J273</f>
        <v>22321.42857142857</v>
      </c>
      <c r="M273" s="575">
        <f aca="true" t="shared" si="20" ref="M273:M278">N273/1.12</f>
        <v>44642.85714285714</v>
      </c>
      <c r="N273" s="774">
        <v>50000</v>
      </c>
      <c r="O273" s="569" t="s">
        <v>44</v>
      </c>
      <c r="P273" s="570" t="s">
        <v>599</v>
      </c>
      <c r="Q273" s="571" t="s">
        <v>63</v>
      </c>
      <c r="R273" s="564">
        <v>0</v>
      </c>
    </row>
    <row r="274" spans="1:18" s="613" customFormat="1" ht="43.5" customHeight="1">
      <c r="A274" s="558" t="s">
        <v>770</v>
      </c>
      <c r="B274" s="559" t="s">
        <v>53</v>
      </c>
      <c r="C274" s="560" t="s">
        <v>51</v>
      </c>
      <c r="D274" s="560" t="s">
        <v>54</v>
      </c>
      <c r="E274" s="616" t="s">
        <v>929</v>
      </c>
      <c r="F274" s="617" t="s">
        <v>825</v>
      </c>
      <c r="G274" s="618" t="s">
        <v>823</v>
      </c>
      <c r="H274" s="582" t="s">
        <v>824</v>
      </c>
      <c r="I274" s="612" t="s">
        <v>1</v>
      </c>
      <c r="J274" s="565">
        <v>1</v>
      </c>
      <c r="K274" s="565" t="s">
        <v>41</v>
      </c>
      <c r="L274" s="568">
        <f t="shared" si="19"/>
        <v>58631.24999999999</v>
      </c>
      <c r="M274" s="575">
        <f t="shared" si="20"/>
        <v>58631.24999999999</v>
      </c>
      <c r="N274" s="776">
        <v>65667</v>
      </c>
      <c r="O274" s="569" t="s">
        <v>44</v>
      </c>
      <c r="P274" s="570" t="s">
        <v>599</v>
      </c>
      <c r="Q274" s="571" t="s">
        <v>63</v>
      </c>
      <c r="R274" s="564">
        <v>0</v>
      </c>
    </row>
    <row r="275" spans="1:18" s="613" customFormat="1" ht="43.5" customHeight="1">
      <c r="A275" s="558" t="s">
        <v>771</v>
      </c>
      <c r="B275" s="559" t="s">
        <v>53</v>
      </c>
      <c r="C275" s="560" t="s">
        <v>51</v>
      </c>
      <c r="D275" s="560" t="s">
        <v>54</v>
      </c>
      <c r="E275" s="619" t="s">
        <v>655</v>
      </c>
      <c r="F275" s="620" t="s">
        <v>825</v>
      </c>
      <c r="G275" s="621" t="s">
        <v>826</v>
      </c>
      <c r="H275" s="622" t="s">
        <v>827</v>
      </c>
      <c r="I275" s="612" t="s">
        <v>1</v>
      </c>
      <c r="J275" s="565">
        <v>1</v>
      </c>
      <c r="K275" s="565" t="s">
        <v>41</v>
      </c>
      <c r="L275" s="568">
        <f t="shared" si="19"/>
        <v>54037.49999999999</v>
      </c>
      <c r="M275" s="575">
        <f t="shared" si="20"/>
        <v>54037.49999999999</v>
      </c>
      <c r="N275" s="776">
        <v>60522</v>
      </c>
      <c r="O275" s="569" t="s">
        <v>44</v>
      </c>
      <c r="P275" s="570" t="s">
        <v>599</v>
      </c>
      <c r="Q275" s="571" t="s">
        <v>63</v>
      </c>
      <c r="R275" s="564">
        <v>0</v>
      </c>
    </row>
    <row r="276" spans="1:18" s="613" customFormat="1" ht="43.5" customHeight="1">
      <c r="A276" s="558" t="s">
        <v>571</v>
      </c>
      <c r="B276" s="559" t="s">
        <v>53</v>
      </c>
      <c r="C276" s="560" t="s">
        <v>51</v>
      </c>
      <c r="D276" s="560" t="s">
        <v>54</v>
      </c>
      <c r="E276" s="619" t="s">
        <v>655</v>
      </c>
      <c r="F276" s="623" t="s">
        <v>829</v>
      </c>
      <c r="G276" s="623" t="s">
        <v>829</v>
      </c>
      <c r="H276" s="622" t="s">
        <v>828</v>
      </c>
      <c r="I276" s="612" t="s">
        <v>1</v>
      </c>
      <c r="J276" s="565">
        <v>1</v>
      </c>
      <c r="K276" s="565" t="s">
        <v>41</v>
      </c>
      <c r="L276" s="568">
        <f t="shared" si="19"/>
        <v>71775</v>
      </c>
      <c r="M276" s="575">
        <f t="shared" si="20"/>
        <v>71775</v>
      </c>
      <c r="N276" s="776">
        <v>80388</v>
      </c>
      <c r="O276" s="569" t="s">
        <v>44</v>
      </c>
      <c r="P276" s="570" t="s">
        <v>599</v>
      </c>
      <c r="Q276" s="571" t="s">
        <v>63</v>
      </c>
      <c r="R276" s="564">
        <v>0</v>
      </c>
    </row>
    <row r="277" spans="1:18" s="613" customFormat="1" ht="43.5" customHeight="1">
      <c r="A277" s="558" t="s">
        <v>573</v>
      </c>
      <c r="B277" s="559" t="s">
        <v>53</v>
      </c>
      <c r="C277" s="560" t="s">
        <v>51</v>
      </c>
      <c r="D277" s="560" t="s">
        <v>54</v>
      </c>
      <c r="E277" s="619" t="s">
        <v>655</v>
      </c>
      <c r="F277" s="624" t="s">
        <v>831</v>
      </c>
      <c r="G277" s="624" t="s">
        <v>831</v>
      </c>
      <c r="H277" s="622" t="s">
        <v>830</v>
      </c>
      <c r="I277" s="612" t="s">
        <v>1</v>
      </c>
      <c r="J277" s="565">
        <v>1</v>
      </c>
      <c r="K277" s="565" t="s">
        <v>41</v>
      </c>
      <c r="L277" s="568">
        <f t="shared" si="19"/>
        <v>99423.21428571428</v>
      </c>
      <c r="M277" s="575">
        <f t="shared" si="20"/>
        <v>99423.21428571428</v>
      </c>
      <c r="N277" s="776">
        <v>111354</v>
      </c>
      <c r="O277" s="569" t="s">
        <v>44</v>
      </c>
      <c r="P277" s="570" t="s">
        <v>599</v>
      </c>
      <c r="Q277" s="571" t="s">
        <v>63</v>
      </c>
      <c r="R277" s="564">
        <v>0</v>
      </c>
    </row>
    <row r="278" spans="1:18" s="613" customFormat="1" ht="43.5" customHeight="1">
      <c r="A278" s="558" t="s">
        <v>572</v>
      </c>
      <c r="B278" s="559" t="s">
        <v>53</v>
      </c>
      <c r="C278" s="560" t="s">
        <v>51</v>
      </c>
      <c r="D278" s="560" t="s">
        <v>54</v>
      </c>
      <c r="E278" s="619" t="s">
        <v>655</v>
      </c>
      <c r="F278" s="625" t="s">
        <v>833</v>
      </c>
      <c r="G278" s="625" t="s">
        <v>833</v>
      </c>
      <c r="H278" s="622" t="s">
        <v>832</v>
      </c>
      <c r="I278" s="612" t="s">
        <v>1</v>
      </c>
      <c r="J278" s="565">
        <v>1</v>
      </c>
      <c r="K278" s="565" t="s">
        <v>41</v>
      </c>
      <c r="L278" s="568">
        <f t="shared" si="19"/>
        <v>26780.35714285714</v>
      </c>
      <c r="M278" s="575">
        <f t="shared" si="20"/>
        <v>26780.35714285714</v>
      </c>
      <c r="N278" s="777">
        <v>29994</v>
      </c>
      <c r="O278" s="569" t="s">
        <v>44</v>
      </c>
      <c r="P278" s="570" t="s">
        <v>599</v>
      </c>
      <c r="Q278" s="571" t="s">
        <v>63</v>
      </c>
      <c r="R278" s="564">
        <v>0</v>
      </c>
    </row>
    <row r="279" spans="1:18" s="613" customFormat="1" ht="56.25" customHeight="1">
      <c r="A279" s="558" t="s">
        <v>866</v>
      </c>
      <c r="B279" s="559" t="s">
        <v>53</v>
      </c>
      <c r="C279" s="560" t="s">
        <v>51</v>
      </c>
      <c r="D279" s="560" t="s">
        <v>54</v>
      </c>
      <c r="E279" s="637" t="s">
        <v>585</v>
      </c>
      <c r="F279" s="627" t="s">
        <v>586</v>
      </c>
      <c r="G279" s="638" t="s">
        <v>587</v>
      </c>
      <c r="H279" s="629" t="s">
        <v>62</v>
      </c>
      <c r="I279" s="563" t="s">
        <v>1</v>
      </c>
      <c r="J279" s="565">
        <v>30</v>
      </c>
      <c r="K279" s="565" t="s">
        <v>41</v>
      </c>
      <c r="L279" s="568">
        <f t="shared" si="17"/>
        <v>13705.357142857141</v>
      </c>
      <c r="M279" s="575">
        <f t="shared" si="18"/>
        <v>411160.71428571426</v>
      </c>
      <c r="N279" s="774">
        <v>460500</v>
      </c>
      <c r="O279" s="569" t="s">
        <v>801</v>
      </c>
      <c r="P279" s="570" t="s">
        <v>599</v>
      </c>
      <c r="Q279" s="571" t="s">
        <v>63</v>
      </c>
      <c r="R279" s="564">
        <v>0</v>
      </c>
    </row>
    <row r="280" spans="1:18" s="613" customFormat="1" ht="56.25" customHeight="1">
      <c r="A280" s="558" t="s">
        <v>876</v>
      </c>
      <c r="B280" s="559" t="s">
        <v>53</v>
      </c>
      <c r="C280" s="560" t="s">
        <v>51</v>
      </c>
      <c r="D280" s="560" t="s">
        <v>54</v>
      </c>
      <c r="E280" s="626" t="s">
        <v>657</v>
      </c>
      <c r="F280" s="627" t="s">
        <v>658</v>
      </c>
      <c r="G280" s="628" t="s">
        <v>834</v>
      </c>
      <c r="H280" s="629" t="s">
        <v>835</v>
      </c>
      <c r="I280" s="563" t="s">
        <v>1</v>
      </c>
      <c r="J280" s="565">
        <v>1</v>
      </c>
      <c r="K280" s="565" t="s">
        <v>41</v>
      </c>
      <c r="L280" s="568">
        <f t="shared" si="17"/>
        <v>71772.32142857142</v>
      </c>
      <c r="M280" s="575">
        <f t="shared" si="18"/>
        <v>71772.32142857142</v>
      </c>
      <c r="N280" s="776">
        <v>80385</v>
      </c>
      <c r="O280" s="569" t="s">
        <v>44</v>
      </c>
      <c r="P280" s="570" t="s">
        <v>599</v>
      </c>
      <c r="Q280" s="571" t="s">
        <v>63</v>
      </c>
      <c r="R280" s="564">
        <v>0</v>
      </c>
    </row>
    <row r="281" spans="1:18" s="613" customFormat="1" ht="56.25" customHeight="1">
      <c r="A281" s="558" t="s">
        <v>882</v>
      </c>
      <c r="B281" s="630" t="s">
        <v>53</v>
      </c>
      <c r="C281" s="631" t="s">
        <v>51</v>
      </c>
      <c r="D281" s="560" t="s">
        <v>54</v>
      </c>
      <c r="E281" s="619" t="s">
        <v>655</v>
      </c>
      <c r="F281" s="632" t="s">
        <v>208</v>
      </c>
      <c r="G281" s="582" t="s">
        <v>836</v>
      </c>
      <c r="H281" s="633" t="s">
        <v>837</v>
      </c>
      <c r="I281" s="563" t="s">
        <v>1</v>
      </c>
      <c r="J281" s="565">
        <v>6</v>
      </c>
      <c r="K281" s="565" t="s">
        <v>41</v>
      </c>
      <c r="L281" s="568">
        <f t="shared" si="17"/>
        <v>44538.39285714285</v>
      </c>
      <c r="M281" s="575">
        <f t="shared" si="18"/>
        <v>267230.3571428571</v>
      </c>
      <c r="N281" s="776">
        <v>299298</v>
      </c>
      <c r="O281" s="569" t="s">
        <v>44</v>
      </c>
      <c r="P281" s="570" t="s">
        <v>599</v>
      </c>
      <c r="Q281" s="571" t="s">
        <v>63</v>
      </c>
      <c r="R281" s="564">
        <v>0</v>
      </c>
    </row>
    <row r="282" spans="1:18" s="613" customFormat="1" ht="76.5" customHeight="1">
      <c r="A282" s="558" t="s">
        <v>888</v>
      </c>
      <c r="B282" s="559" t="s">
        <v>53</v>
      </c>
      <c r="C282" s="560" t="s">
        <v>51</v>
      </c>
      <c r="D282" s="560" t="s">
        <v>54</v>
      </c>
      <c r="E282" s="579" t="s">
        <v>655</v>
      </c>
      <c r="F282" s="634" t="s">
        <v>208</v>
      </c>
      <c r="G282" s="634" t="s">
        <v>656</v>
      </c>
      <c r="H282" s="635" t="s">
        <v>654</v>
      </c>
      <c r="I282" s="563" t="s">
        <v>1</v>
      </c>
      <c r="J282" s="636">
        <v>2</v>
      </c>
      <c r="K282" s="565" t="s">
        <v>41</v>
      </c>
      <c r="L282" s="568">
        <f t="shared" si="17"/>
        <v>46469.642857142855</v>
      </c>
      <c r="M282" s="568">
        <f t="shared" si="18"/>
        <v>92939.28571428571</v>
      </c>
      <c r="N282" s="778">
        <v>104092</v>
      </c>
      <c r="O282" s="569" t="s">
        <v>801</v>
      </c>
      <c r="P282" s="570" t="s">
        <v>599</v>
      </c>
      <c r="Q282" s="571" t="s">
        <v>63</v>
      </c>
      <c r="R282" s="580">
        <v>0</v>
      </c>
    </row>
    <row r="283" spans="1:24" s="94" customFormat="1" ht="62.25" customHeight="1">
      <c r="A283" s="80" t="s">
        <v>889</v>
      </c>
      <c r="B283" s="81" t="s">
        <v>53</v>
      </c>
      <c r="C283" s="99" t="s">
        <v>51</v>
      </c>
      <c r="D283" s="99" t="s">
        <v>54</v>
      </c>
      <c r="E283" s="100" t="s">
        <v>580</v>
      </c>
      <c r="F283" s="101" t="s">
        <v>581</v>
      </c>
      <c r="G283" s="102" t="s">
        <v>906</v>
      </c>
      <c r="H283" s="103" t="s">
        <v>906</v>
      </c>
      <c r="I283" s="104" t="s">
        <v>1</v>
      </c>
      <c r="J283" s="105">
        <v>4</v>
      </c>
      <c r="K283" s="106" t="s">
        <v>41</v>
      </c>
      <c r="L283" s="107">
        <f aca="true" t="shared" si="21" ref="L283:L340">M283/J283</f>
        <v>16294.642857142855</v>
      </c>
      <c r="M283" s="108">
        <f t="shared" si="18"/>
        <v>65178.57142857142</v>
      </c>
      <c r="N283" s="794">
        <v>73000</v>
      </c>
      <c r="O283" s="109" t="s">
        <v>46</v>
      </c>
      <c r="P283" s="92" t="s">
        <v>591</v>
      </c>
      <c r="Q283" s="110" t="s">
        <v>905</v>
      </c>
      <c r="R283" s="93">
        <v>0</v>
      </c>
      <c r="V283" s="111"/>
      <c r="W283" s="111"/>
      <c r="X283" s="111"/>
    </row>
    <row r="284" spans="1:18" s="94" customFormat="1" ht="89.25" customHeight="1">
      <c r="A284" s="80" t="s">
        <v>890</v>
      </c>
      <c r="B284" s="81" t="s">
        <v>53</v>
      </c>
      <c r="C284" s="99" t="s">
        <v>51</v>
      </c>
      <c r="D284" s="99" t="s">
        <v>54</v>
      </c>
      <c r="E284" s="100" t="s">
        <v>580</v>
      </c>
      <c r="F284" s="101" t="s">
        <v>581</v>
      </c>
      <c r="G284" s="102" t="s">
        <v>907</v>
      </c>
      <c r="H284" s="103" t="s">
        <v>907</v>
      </c>
      <c r="I284" s="104" t="s">
        <v>1</v>
      </c>
      <c r="J284" s="105">
        <v>4</v>
      </c>
      <c r="K284" s="106" t="s">
        <v>41</v>
      </c>
      <c r="L284" s="107">
        <f t="shared" si="21"/>
        <v>26383.92857142857</v>
      </c>
      <c r="M284" s="108">
        <f t="shared" si="18"/>
        <v>105535.71428571428</v>
      </c>
      <c r="N284" s="794">
        <v>118200</v>
      </c>
      <c r="O284" s="109" t="s">
        <v>46</v>
      </c>
      <c r="P284" s="92" t="s">
        <v>591</v>
      </c>
      <c r="Q284" s="110" t="s">
        <v>905</v>
      </c>
      <c r="R284" s="93">
        <v>0</v>
      </c>
    </row>
    <row r="285" spans="1:18" s="94" customFormat="1" ht="89.25" customHeight="1">
      <c r="A285" s="80" t="s">
        <v>891</v>
      </c>
      <c r="B285" s="81" t="s">
        <v>53</v>
      </c>
      <c r="C285" s="99" t="s">
        <v>51</v>
      </c>
      <c r="D285" s="99" t="s">
        <v>54</v>
      </c>
      <c r="E285" s="100" t="s">
        <v>580</v>
      </c>
      <c r="F285" s="101" t="s">
        <v>581</v>
      </c>
      <c r="G285" s="102" t="s">
        <v>908</v>
      </c>
      <c r="H285" s="103" t="s">
        <v>908</v>
      </c>
      <c r="I285" s="104" t="s">
        <v>1</v>
      </c>
      <c r="J285" s="105">
        <v>4</v>
      </c>
      <c r="K285" s="106" t="s">
        <v>41</v>
      </c>
      <c r="L285" s="107">
        <f t="shared" si="21"/>
        <v>40803.57142857143</v>
      </c>
      <c r="M285" s="108">
        <f t="shared" si="18"/>
        <v>163214.2857142857</v>
      </c>
      <c r="N285" s="794">
        <v>182800</v>
      </c>
      <c r="O285" s="109" t="s">
        <v>46</v>
      </c>
      <c r="P285" s="92" t="s">
        <v>591</v>
      </c>
      <c r="Q285" s="110" t="s">
        <v>905</v>
      </c>
      <c r="R285" s="93">
        <v>0</v>
      </c>
    </row>
    <row r="286" spans="1:18" s="94" customFormat="1" ht="70.5" customHeight="1">
      <c r="A286" s="80" t="s">
        <v>892</v>
      </c>
      <c r="B286" s="81" t="s">
        <v>53</v>
      </c>
      <c r="C286" s="99" t="s">
        <v>51</v>
      </c>
      <c r="D286" s="99" t="s">
        <v>54</v>
      </c>
      <c r="E286" s="112" t="s">
        <v>582</v>
      </c>
      <c r="F286" s="113" t="s">
        <v>583</v>
      </c>
      <c r="G286" s="114" t="s">
        <v>584</v>
      </c>
      <c r="H286" s="115" t="s">
        <v>909</v>
      </c>
      <c r="I286" s="104" t="s">
        <v>1</v>
      </c>
      <c r="J286" s="105">
        <v>4</v>
      </c>
      <c r="K286" s="106" t="s">
        <v>41</v>
      </c>
      <c r="L286" s="107">
        <f t="shared" si="21"/>
        <v>17008.92857142857</v>
      </c>
      <c r="M286" s="108">
        <f t="shared" si="18"/>
        <v>68035.71428571428</v>
      </c>
      <c r="N286" s="794">
        <v>76200</v>
      </c>
      <c r="O286" s="109" t="s">
        <v>46</v>
      </c>
      <c r="P286" s="92" t="s">
        <v>591</v>
      </c>
      <c r="Q286" s="110" t="s">
        <v>905</v>
      </c>
      <c r="R286" s="93">
        <v>0</v>
      </c>
    </row>
    <row r="287" spans="1:18" s="94" customFormat="1" ht="60" customHeight="1">
      <c r="A287" s="80" t="s">
        <v>893</v>
      </c>
      <c r="B287" s="81" t="s">
        <v>53</v>
      </c>
      <c r="C287" s="99" t="s">
        <v>51</v>
      </c>
      <c r="D287" s="99" t="s">
        <v>54</v>
      </c>
      <c r="E287" s="116" t="s">
        <v>930</v>
      </c>
      <c r="F287" s="117" t="s">
        <v>594</v>
      </c>
      <c r="G287" s="118" t="s">
        <v>910</v>
      </c>
      <c r="H287" s="119" t="s">
        <v>911</v>
      </c>
      <c r="I287" s="120" t="s">
        <v>1</v>
      </c>
      <c r="J287" s="121">
        <v>12</v>
      </c>
      <c r="K287" s="106" t="s">
        <v>41</v>
      </c>
      <c r="L287" s="107">
        <f t="shared" si="21"/>
        <v>133.92857142857142</v>
      </c>
      <c r="M287" s="122">
        <f t="shared" si="18"/>
        <v>1607.1428571428569</v>
      </c>
      <c r="N287" s="795">
        <v>1800</v>
      </c>
      <c r="O287" s="109" t="s">
        <v>46</v>
      </c>
      <c r="P287" s="92" t="s">
        <v>591</v>
      </c>
      <c r="Q287" s="110" t="s">
        <v>905</v>
      </c>
      <c r="R287" s="93">
        <v>0</v>
      </c>
    </row>
    <row r="288" spans="1:18" s="94" customFormat="1" ht="60" customHeight="1">
      <c r="A288" s="80" t="s">
        <v>894</v>
      </c>
      <c r="B288" s="81" t="s">
        <v>53</v>
      </c>
      <c r="C288" s="99" t="s">
        <v>51</v>
      </c>
      <c r="D288" s="99" t="s">
        <v>54</v>
      </c>
      <c r="E288" s="100" t="s">
        <v>580</v>
      </c>
      <c r="F288" s="101" t="s">
        <v>581</v>
      </c>
      <c r="G288" s="103" t="s">
        <v>912</v>
      </c>
      <c r="H288" s="103" t="s">
        <v>912</v>
      </c>
      <c r="I288" s="120" t="s">
        <v>1</v>
      </c>
      <c r="J288" s="123">
        <v>4</v>
      </c>
      <c r="K288" s="123" t="s">
        <v>41</v>
      </c>
      <c r="L288" s="107">
        <f t="shared" si="21"/>
        <v>22321.42857142857</v>
      </c>
      <c r="M288" s="122">
        <f t="shared" si="18"/>
        <v>89285.71428571428</v>
      </c>
      <c r="N288" s="796">
        <v>100000</v>
      </c>
      <c r="O288" s="91" t="s">
        <v>393</v>
      </c>
      <c r="P288" s="92" t="s">
        <v>591</v>
      </c>
      <c r="Q288" s="110" t="s">
        <v>905</v>
      </c>
      <c r="R288" s="124">
        <v>0</v>
      </c>
    </row>
    <row r="289" spans="1:18" s="94" customFormat="1" ht="59.25" customHeight="1">
      <c r="A289" s="80" t="s">
        <v>900</v>
      </c>
      <c r="B289" s="81" t="s">
        <v>53</v>
      </c>
      <c r="C289" s="99" t="s">
        <v>51</v>
      </c>
      <c r="D289" s="99" t="s">
        <v>54</v>
      </c>
      <c r="E289" s="100" t="s">
        <v>580</v>
      </c>
      <c r="F289" s="101" t="s">
        <v>581</v>
      </c>
      <c r="G289" s="103" t="s">
        <v>913</v>
      </c>
      <c r="H289" s="103" t="s">
        <v>913</v>
      </c>
      <c r="I289" s="120" t="s">
        <v>1</v>
      </c>
      <c r="J289" s="123">
        <v>4</v>
      </c>
      <c r="K289" s="123" t="s">
        <v>41</v>
      </c>
      <c r="L289" s="107">
        <f t="shared" si="21"/>
        <v>31249.999999999996</v>
      </c>
      <c r="M289" s="122">
        <f>N289/1.12</f>
        <v>124999.99999999999</v>
      </c>
      <c r="N289" s="794">
        <v>140000</v>
      </c>
      <c r="O289" s="91" t="s">
        <v>393</v>
      </c>
      <c r="P289" s="92" t="s">
        <v>591</v>
      </c>
      <c r="Q289" s="110" t="s">
        <v>905</v>
      </c>
      <c r="R289" s="124">
        <v>0</v>
      </c>
    </row>
    <row r="290" spans="1:18" s="94" customFormat="1" ht="75" customHeight="1">
      <c r="A290" s="80" t="s">
        <v>902</v>
      </c>
      <c r="B290" s="81" t="s">
        <v>53</v>
      </c>
      <c r="C290" s="99" t="s">
        <v>51</v>
      </c>
      <c r="D290" s="99" t="s">
        <v>54</v>
      </c>
      <c r="E290" s="100" t="s">
        <v>580</v>
      </c>
      <c r="F290" s="101" t="s">
        <v>581</v>
      </c>
      <c r="G290" s="103" t="s">
        <v>914</v>
      </c>
      <c r="H290" s="103" t="s">
        <v>914</v>
      </c>
      <c r="I290" s="125" t="s">
        <v>1</v>
      </c>
      <c r="J290" s="123">
        <v>4</v>
      </c>
      <c r="K290" s="123" t="s">
        <v>41</v>
      </c>
      <c r="L290" s="107">
        <f t="shared" si="21"/>
        <v>46428.57142857143</v>
      </c>
      <c r="M290" s="122">
        <f>N290/1.12</f>
        <v>185714.2857142857</v>
      </c>
      <c r="N290" s="794">
        <v>208000</v>
      </c>
      <c r="O290" s="91" t="s">
        <v>393</v>
      </c>
      <c r="P290" s="92" t="s">
        <v>591</v>
      </c>
      <c r="Q290" s="110" t="s">
        <v>905</v>
      </c>
      <c r="R290" s="124">
        <v>0</v>
      </c>
    </row>
    <row r="291" spans="1:18" s="694" customFormat="1" ht="75" customHeight="1">
      <c r="A291" s="681" t="s">
        <v>952</v>
      </c>
      <c r="B291" s="682" t="s">
        <v>53</v>
      </c>
      <c r="C291" s="683" t="s">
        <v>51</v>
      </c>
      <c r="D291" s="683" t="s">
        <v>54</v>
      </c>
      <c r="E291" s="684" t="s">
        <v>871</v>
      </c>
      <c r="F291" s="685" t="s">
        <v>868</v>
      </c>
      <c r="G291" s="685" t="s">
        <v>869</v>
      </c>
      <c r="H291" s="712" t="s">
        <v>870</v>
      </c>
      <c r="I291" s="687" t="s">
        <v>1</v>
      </c>
      <c r="J291" s="711">
        <v>15.1</v>
      </c>
      <c r="K291" s="713" t="s">
        <v>30</v>
      </c>
      <c r="L291" s="690">
        <f t="shared" si="21"/>
        <v>2518.467951750237</v>
      </c>
      <c r="M291" s="714">
        <v>38028.86607142857</v>
      </c>
      <c r="N291" s="784">
        <v>42592.33</v>
      </c>
      <c r="O291" s="688" t="s">
        <v>1189</v>
      </c>
      <c r="P291" s="691" t="s">
        <v>599</v>
      </c>
      <c r="Q291" s="715" t="s">
        <v>875</v>
      </c>
      <c r="R291" s="716">
        <v>0</v>
      </c>
    </row>
    <row r="292" spans="1:18" s="694" customFormat="1" ht="75" customHeight="1">
      <c r="A292" s="681" t="s">
        <v>953</v>
      </c>
      <c r="B292" s="682" t="s">
        <v>53</v>
      </c>
      <c r="C292" s="683" t="s">
        <v>51</v>
      </c>
      <c r="D292" s="683" t="s">
        <v>54</v>
      </c>
      <c r="E292" s="684" t="s">
        <v>1002</v>
      </c>
      <c r="F292" s="717" t="s">
        <v>1003</v>
      </c>
      <c r="G292" s="685" t="s">
        <v>1004</v>
      </c>
      <c r="H292" s="701" t="s">
        <v>1005</v>
      </c>
      <c r="I292" s="687" t="s">
        <v>1</v>
      </c>
      <c r="J292" s="708">
        <v>2</v>
      </c>
      <c r="K292" s="713" t="s">
        <v>41</v>
      </c>
      <c r="L292" s="690">
        <f t="shared" si="21"/>
        <v>5400</v>
      </c>
      <c r="M292" s="714">
        <v>10800</v>
      </c>
      <c r="N292" s="784">
        <v>12096.000000000002</v>
      </c>
      <c r="O292" s="688" t="s">
        <v>46</v>
      </c>
      <c r="P292" s="691" t="s">
        <v>599</v>
      </c>
      <c r="Q292" s="715" t="s">
        <v>1161</v>
      </c>
      <c r="R292" s="716">
        <v>0</v>
      </c>
    </row>
    <row r="293" spans="1:18" s="694" customFormat="1" ht="75" customHeight="1">
      <c r="A293" s="681" t="s">
        <v>954</v>
      </c>
      <c r="B293" s="682" t="s">
        <v>53</v>
      </c>
      <c r="C293" s="683" t="s">
        <v>51</v>
      </c>
      <c r="D293" s="683" t="s">
        <v>54</v>
      </c>
      <c r="E293" s="684" t="s">
        <v>1002</v>
      </c>
      <c r="F293" s="717" t="s">
        <v>1003</v>
      </c>
      <c r="G293" s="685" t="s">
        <v>1006</v>
      </c>
      <c r="H293" s="699" t="s">
        <v>1007</v>
      </c>
      <c r="I293" s="687" t="s">
        <v>1</v>
      </c>
      <c r="J293" s="708">
        <v>2</v>
      </c>
      <c r="K293" s="713" t="s">
        <v>41</v>
      </c>
      <c r="L293" s="690">
        <f t="shared" si="21"/>
        <v>4600</v>
      </c>
      <c r="M293" s="714">
        <v>9200</v>
      </c>
      <c r="N293" s="784">
        <v>10304.000000000002</v>
      </c>
      <c r="O293" s="688" t="s">
        <v>46</v>
      </c>
      <c r="P293" s="691" t="s">
        <v>591</v>
      </c>
      <c r="Q293" s="715" t="s">
        <v>1161</v>
      </c>
      <c r="R293" s="716">
        <v>0</v>
      </c>
    </row>
    <row r="294" spans="1:18" s="694" customFormat="1" ht="75" customHeight="1">
      <c r="A294" s="681" t="s">
        <v>955</v>
      </c>
      <c r="B294" s="682" t="s">
        <v>53</v>
      </c>
      <c r="C294" s="683" t="s">
        <v>51</v>
      </c>
      <c r="D294" s="683" t="s">
        <v>54</v>
      </c>
      <c r="E294" s="709" t="s">
        <v>1008</v>
      </c>
      <c r="F294" s="718" t="s">
        <v>1009</v>
      </c>
      <c r="G294" s="718" t="s">
        <v>1009</v>
      </c>
      <c r="H294" s="718" t="s">
        <v>1010</v>
      </c>
      <c r="I294" s="687" t="s">
        <v>1</v>
      </c>
      <c r="J294" s="708">
        <v>3</v>
      </c>
      <c r="K294" s="713" t="s">
        <v>41</v>
      </c>
      <c r="L294" s="690">
        <f t="shared" si="21"/>
        <v>175.59523809523807</v>
      </c>
      <c r="M294" s="714">
        <v>526.7857142857142</v>
      </c>
      <c r="N294" s="784">
        <v>590</v>
      </c>
      <c r="O294" s="688" t="s">
        <v>46</v>
      </c>
      <c r="P294" s="691" t="s">
        <v>591</v>
      </c>
      <c r="Q294" s="715" t="s">
        <v>1161</v>
      </c>
      <c r="R294" s="716">
        <v>0</v>
      </c>
    </row>
    <row r="295" spans="1:18" s="694" customFormat="1" ht="75" customHeight="1">
      <c r="A295" s="681" t="s">
        <v>956</v>
      </c>
      <c r="B295" s="682" t="s">
        <v>53</v>
      </c>
      <c r="C295" s="683" t="s">
        <v>51</v>
      </c>
      <c r="D295" s="683" t="s">
        <v>54</v>
      </c>
      <c r="E295" s="684" t="s">
        <v>1011</v>
      </c>
      <c r="F295" s="685" t="s">
        <v>1012</v>
      </c>
      <c r="G295" s="685" t="s">
        <v>1013</v>
      </c>
      <c r="H295" s="685" t="s">
        <v>1014</v>
      </c>
      <c r="I295" s="687" t="s">
        <v>1</v>
      </c>
      <c r="J295" s="708">
        <v>1</v>
      </c>
      <c r="K295" s="713" t="s">
        <v>41</v>
      </c>
      <c r="L295" s="690">
        <f t="shared" si="21"/>
        <v>249.99999999999997</v>
      </c>
      <c r="M295" s="714">
        <v>249.99999999999997</v>
      </c>
      <c r="N295" s="784">
        <v>280</v>
      </c>
      <c r="O295" s="688" t="s">
        <v>46</v>
      </c>
      <c r="P295" s="691" t="s">
        <v>591</v>
      </c>
      <c r="Q295" s="715" t="s">
        <v>1161</v>
      </c>
      <c r="R295" s="716">
        <v>0</v>
      </c>
    </row>
    <row r="296" spans="1:18" s="694" customFormat="1" ht="75" customHeight="1">
      <c r="A296" s="681" t="s">
        <v>957</v>
      </c>
      <c r="B296" s="682" t="s">
        <v>53</v>
      </c>
      <c r="C296" s="683" t="s">
        <v>51</v>
      </c>
      <c r="D296" s="683" t="s">
        <v>54</v>
      </c>
      <c r="E296" s="684" t="s">
        <v>1011</v>
      </c>
      <c r="F296" s="685" t="s">
        <v>1012</v>
      </c>
      <c r="G296" s="685" t="s">
        <v>1013</v>
      </c>
      <c r="H296" s="685" t="s">
        <v>1015</v>
      </c>
      <c r="I296" s="687" t="s">
        <v>1</v>
      </c>
      <c r="J296" s="708">
        <v>1</v>
      </c>
      <c r="K296" s="713" t="s">
        <v>41</v>
      </c>
      <c r="L296" s="690">
        <f t="shared" si="21"/>
        <v>312.49999999999994</v>
      </c>
      <c r="M296" s="714">
        <v>312.49999999999994</v>
      </c>
      <c r="N296" s="784">
        <v>350</v>
      </c>
      <c r="O296" s="688" t="s">
        <v>46</v>
      </c>
      <c r="P296" s="691" t="s">
        <v>591</v>
      </c>
      <c r="Q296" s="715" t="s">
        <v>1161</v>
      </c>
      <c r="R296" s="716">
        <v>0</v>
      </c>
    </row>
    <row r="297" spans="1:18" s="694" customFormat="1" ht="75" customHeight="1">
      <c r="A297" s="681" t="s">
        <v>958</v>
      </c>
      <c r="B297" s="682" t="s">
        <v>53</v>
      </c>
      <c r="C297" s="683" t="s">
        <v>51</v>
      </c>
      <c r="D297" s="683" t="s">
        <v>54</v>
      </c>
      <c r="E297" s="719" t="s">
        <v>1016</v>
      </c>
      <c r="F297" s="696" t="s">
        <v>1017</v>
      </c>
      <c r="G297" s="696" t="s">
        <v>1017</v>
      </c>
      <c r="H297" s="720" t="s">
        <v>1018</v>
      </c>
      <c r="I297" s="687" t="s">
        <v>1</v>
      </c>
      <c r="J297" s="721">
        <v>2</v>
      </c>
      <c r="K297" s="713" t="s">
        <v>41</v>
      </c>
      <c r="L297" s="690">
        <f t="shared" si="21"/>
        <v>669.6428571428571</v>
      </c>
      <c r="M297" s="714">
        <v>1339.2857142857142</v>
      </c>
      <c r="N297" s="784">
        <v>1500</v>
      </c>
      <c r="O297" s="688" t="s">
        <v>46</v>
      </c>
      <c r="P297" s="691" t="s">
        <v>591</v>
      </c>
      <c r="Q297" s="715" t="s">
        <v>1161</v>
      </c>
      <c r="R297" s="716">
        <v>0</v>
      </c>
    </row>
    <row r="298" spans="1:18" s="694" customFormat="1" ht="75" customHeight="1">
      <c r="A298" s="681" t="s">
        <v>959</v>
      </c>
      <c r="B298" s="682" t="s">
        <v>53</v>
      </c>
      <c r="C298" s="683" t="s">
        <v>51</v>
      </c>
      <c r="D298" s="683" t="s">
        <v>54</v>
      </c>
      <c r="E298" s="684" t="s">
        <v>1019</v>
      </c>
      <c r="F298" s="722" t="s">
        <v>1020</v>
      </c>
      <c r="G298" s="685" t="s">
        <v>1021</v>
      </c>
      <c r="H298" s="701" t="s">
        <v>1022</v>
      </c>
      <c r="I298" s="687" t="s">
        <v>1</v>
      </c>
      <c r="J298" s="688">
        <v>1</v>
      </c>
      <c r="K298" s="713" t="s">
        <v>41</v>
      </c>
      <c r="L298" s="690">
        <f t="shared" si="21"/>
        <v>330.35714285714283</v>
      </c>
      <c r="M298" s="714">
        <v>330.35714285714283</v>
      </c>
      <c r="N298" s="784">
        <v>370</v>
      </c>
      <c r="O298" s="688" t="s">
        <v>46</v>
      </c>
      <c r="P298" s="691" t="s">
        <v>591</v>
      </c>
      <c r="Q298" s="715" t="s">
        <v>1161</v>
      </c>
      <c r="R298" s="716">
        <v>0</v>
      </c>
    </row>
    <row r="299" spans="1:18" s="694" customFormat="1" ht="75" customHeight="1">
      <c r="A299" s="681" t="s">
        <v>960</v>
      </c>
      <c r="B299" s="682" t="s">
        <v>53</v>
      </c>
      <c r="C299" s="683" t="s">
        <v>51</v>
      </c>
      <c r="D299" s="683" t="s">
        <v>54</v>
      </c>
      <c r="E299" s="709" t="s">
        <v>1023</v>
      </c>
      <c r="F299" s="722" t="s">
        <v>1024</v>
      </c>
      <c r="G299" s="686" t="s">
        <v>1024</v>
      </c>
      <c r="H299" s="700" t="s">
        <v>1025</v>
      </c>
      <c r="I299" s="687" t="s">
        <v>1</v>
      </c>
      <c r="J299" s="688">
        <v>20</v>
      </c>
      <c r="K299" s="713" t="s">
        <v>41</v>
      </c>
      <c r="L299" s="690">
        <f t="shared" si="21"/>
        <v>3124.9999999999995</v>
      </c>
      <c r="M299" s="714">
        <v>62499.99999999999</v>
      </c>
      <c r="N299" s="784">
        <v>70000</v>
      </c>
      <c r="O299" s="688" t="s">
        <v>46</v>
      </c>
      <c r="P299" s="691" t="s">
        <v>591</v>
      </c>
      <c r="Q299" s="715" t="s">
        <v>1161</v>
      </c>
      <c r="R299" s="716">
        <v>0</v>
      </c>
    </row>
    <row r="300" spans="1:18" s="694" customFormat="1" ht="75" customHeight="1">
      <c r="A300" s="681" t="s">
        <v>961</v>
      </c>
      <c r="B300" s="682" t="s">
        <v>53</v>
      </c>
      <c r="C300" s="683" t="s">
        <v>51</v>
      </c>
      <c r="D300" s="683" t="s">
        <v>54</v>
      </c>
      <c r="E300" s="709" t="s">
        <v>1026</v>
      </c>
      <c r="F300" s="686" t="s">
        <v>1027</v>
      </c>
      <c r="G300" s="723" t="s">
        <v>1028</v>
      </c>
      <c r="H300" s="724" t="s">
        <v>1029</v>
      </c>
      <c r="I300" s="687" t="s">
        <v>1</v>
      </c>
      <c r="J300" s="725">
        <v>1</v>
      </c>
      <c r="K300" s="713" t="s">
        <v>41</v>
      </c>
      <c r="L300" s="690">
        <f t="shared" si="21"/>
        <v>16741.071428571428</v>
      </c>
      <c r="M300" s="714">
        <v>16741.071428571428</v>
      </c>
      <c r="N300" s="784">
        <v>18750</v>
      </c>
      <c r="O300" s="688" t="s">
        <v>46</v>
      </c>
      <c r="P300" s="691" t="s">
        <v>591</v>
      </c>
      <c r="Q300" s="715" t="s">
        <v>1161</v>
      </c>
      <c r="R300" s="716">
        <v>0</v>
      </c>
    </row>
    <row r="301" spans="1:18" s="694" customFormat="1" ht="75" customHeight="1">
      <c r="A301" s="681" t="s">
        <v>962</v>
      </c>
      <c r="B301" s="682" t="s">
        <v>53</v>
      </c>
      <c r="C301" s="683" t="s">
        <v>51</v>
      </c>
      <c r="D301" s="683" t="s">
        <v>54</v>
      </c>
      <c r="E301" s="726" t="s">
        <v>1030</v>
      </c>
      <c r="F301" s="722" t="s">
        <v>1031</v>
      </c>
      <c r="G301" s="722" t="s">
        <v>1031</v>
      </c>
      <c r="H301" s="727" t="s">
        <v>1032</v>
      </c>
      <c r="I301" s="687" t="s">
        <v>1</v>
      </c>
      <c r="J301" s="728">
        <v>1000</v>
      </c>
      <c r="K301" s="713" t="s">
        <v>41</v>
      </c>
      <c r="L301" s="690">
        <f t="shared" si="21"/>
        <v>1.7857142857142856</v>
      </c>
      <c r="M301" s="714">
        <v>1785.7142857142856</v>
      </c>
      <c r="N301" s="784">
        <v>2000</v>
      </c>
      <c r="O301" s="688" t="s">
        <v>46</v>
      </c>
      <c r="P301" s="691" t="s">
        <v>591</v>
      </c>
      <c r="Q301" s="715" t="s">
        <v>1161</v>
      </c>
      <c r="R301" s="716">
        <v>0</v>
      </c>
    </row>
    <row r="302" spans="1:18" s="694" customFormat="1" ht="75" customHeight="1">
      <c r="A302" s="681" t="s">
        <v>963</v>
      </c>
      <c r="B302" s="682" t="s">
        <v>53</v>
      </c>
      <c r="C302" s="683" t="s">
        <v>51</v>
      </c>
      <c r="D302" s="683" t="s">
        <v>54</v>
      </c>
      <c r="E302" s="719" t="s">
        <v>1033</v>
      </c>
      <c r="F302" s="722" t="s">
        <v>1034</v>
      </c>
      <c r="G302" s="686" t="s">
        <v>1035</v>
      </c>
      <c r="H302" s="686" t="s">
        <v>1035</v>
      </c>
      <c r="I302" s="687" t="s">
        <v>1</v>
      </c>
      <c r="J302" s="728">
        <v>2</v>
      </c>
      <c r="K302" s="713" t="s">
        <v>41</v>
      </c>
      <c r="L302" s="690">
        <f t="shared" si="21"/>
        <v>4178.571428571428</v>
      </c>
      <c r="M302" s="714">
        <v>8357.142857142857</v>
      </c>
      <c r="N302" s="784">
        <v>9360</v>
      </c>
      <c r="O302" s="688" t="s">
        <v>46</v>
      </c>
      <c r="P302" s="691" t="s">
        <v>591</v>
      </c>
      <c r="Q302" s="715" t="s">
        <v>1161</v>
      </c>
      <c r="R302" s="716">
        <v>0</v>
      </c>
    </row>
    <row r="303" spans="1:18" s="694" customFormat="1" ht="75" customHeight="1">
      <c r="A303" s="681" t="s">
        <v>964</v>
      </c>
      <c r="B303" s="682" t="s">
        <v>53</v>
      </c>
      <c r="C303" s="683" t="s">
        <v>51</v>
      </c>
      <c r="D303" s="683" t="s">
        <v>54</v>
      </c>
      <c r="E303" s="726" t="s">
        <v>1030</v>
      </c>
      <c r="F303" s="722" t="s">
        <v>1031</v>
      </c>
      <c r="G303" s="722" t="s">
        <v>1031</v>
      </c>
      <c r="H303" s="686" t="s">
        <v>1036</v>
      </c>
      <c r="I303" s="687" t="s">
        <v>1</v>
      </c>
      <c r="J303" s="728">
        <v>20</v>
      </c>
      <c r="K303" s="713" t="s">
        <v>41</v>
      </c>
      <c r="L303" s="690">
        <f t="shared" si="21"/>
        <v>8.928571428571427</v>
      </c>
      <c r="M303" s="714">
        <v>178.57142857142856</v>
      </c>
      <c r="N303" s="784">
        <v>200</v>
      </c>
      <c r="O303" s="688" t="s">
        <v>46</v>
      </c>
      <c r="P303" s="691" t="s">
        <v>591</v>
      </c>
      <c r="Q303" s="715" t="s">
        <v>1161</v>
      </c>
      <c r="R303" s="716">
        <v>0</v>
      </c>
    </row>
    <row r="304" spans="1:18" s="694" customFormat="1" ht="75" customHeight="1">
      <c r="A304" s="681" t="s">
        <v>965</v>
      </c>
      <c r="B304" s="682" t="s">
        <v>53</v>
      </c>
      <c r="C304" s="683" t="s">
        <v>51</v>
      </c>
      <c r="D304" s="683" t="s">
        <v>54</v>
      </c>
      <c r="E304" s="726" t="s">
        <v>1037</v>
      </c>
      <c r="F304" s="722" t="s">
        <v>1031</v>
      </c>
      <c r="G304" s="722" t="s">
        <v>1031</v>
      </c>
      <c r="H304" s="686" t="s">
        <v>1038</v>
      </c>
      <c r="I304" s="687" t="s">
        <v>1</v>
      </c>
      <c r="J304" s="728">
        <v>4</v>
      </c>
      <c r="K304" s="713" t="s">
        <v>41</v>
      </c>
      <c r="L304" s="690">
        <f t="shared" si="21"/>
        <v>17.857142857142854</v>
      </c>
      <c r="M304" s="714">
        <v>71.42857142857142</v>
      </c>
      <c r="N304" s="784">
        <v>80</v>
      </c>
      <c r="O304" s="688" t="s">
        <v>46</v>
      </c>
      <c r="P304" s="691" t="s">
        <v>591</v>
      </c>
      <c r="Q304" s="715" t="s">
        <v>1161</v>
      </c>
      <c r="R304" s="716">
        <v>0</v>
      </c>
    </row>
    <row r="305" spans="1:18" s="694" customFormat="1" ht="75" customHeight="1">
      <c r="A305" s="681" t="s">
        <v>966</v>
      </c>
      <c r="B305" s="682" t="s">
        <v>53</v>
      </c>
      <c r="C305" s="683" t="s">
        <v>51</v>
      </c>
      <c r="D305" s="683" t="s">
        <v>54</v>
      </c>
      <c r="E305" s="719" t="s">
        <v>1039</v>
      </c>
      <c r="F305" s="722" t="s">
        <v>1040</v>
      </c>
      <c r="G305" s="685" t="s">
        <v>1041</v>
      </c>
      <c r="H305" s="727" t="s">
        <v>1042</v>
      </c>
      <c r="I305" s="687" t="s">
        <v>1</v>
      </c>
      <c r="J305" s="728">
        <v>4</v>
      </c>
      <c r="K305" s="713" t="s">
        <v>41</v>
      </c>
      <c r="L305" s="690">
        <f t="shared" si="21"/>
        <v>5.357142857142857</v>
      </c>
      <c r="M305" s="714">
        <v>21.428571428571427</v>
      </c>
      <c r="N305" s="784">
        <v>24</v>
      </c>
      <c r="O305" s="688" t="s">
        <v>46</v>
      </c>
      <c r="P305" s="691" t="s">
        <v>591</v>
      </c>
      <c r="Q305" s="715" t="s">
        <v>1161</v>
      </c>
      <c r="R305" s="716">
        <v>0</v>
      </c>
    </row>
    <row r="306" spans="1:18" s="694" customFormat="1" ht="75" customHeight="1">
      <c r="A306" s="681" t="s">
        <v>967</v>
      </c>
      <c r="B306" s="682" t="s">
        <v>53</v>
      </c>
      <c r="C306" s="683" t="s">
        <v>51</v>
      </c>
      <c r="D306" s="683" t="s">
        <v>54</v>
      </c>
      <c r="E306" s="719" t="s">
        <v>1039</v>
      </c>
      <c r="F306" s="722" t="s">
        <v>1040</v>
      </c>
      <c r="G306" s="685" t="s">
        <v>1041</v>
      </c>
      <c r="H306" s="727" t="s">
        <v>1043</v>
      </c>
      <c r="I306" s="687" t="s">
        <v>1</v>
      </c>
      <c r="J306" s="728">
        <v>100</v>
      </c>
      <c r="K306" s="713" t="s">
        <v>41</v>
      </c>
      <c r="L306" s="690">
        <f t="shared" si="21"/>
        <v>3.571428571428571</v>
      </c>
      <c r="M306" s="714">
        <v>357.1428571428571</v>
      </c>
      <c r="N306" s="784">
        <v>400</v>
      </c>
      <c r="O306" s="688" t="s">
        <v>46</v>
      </c>
      <c r="P306" s="691" t="s">
        <v>591</v>
      </c>
      <c r="Q306" s="715" t="s">
        <v>1161</v>
      </c>
      <c r="R306" s="716">
        <v>0</v>
      </c>
    </row>
    <row r="307" spans="1:18" s="694" customFormat="1" ht="75" customHeight="1">
      <c r="A307" s="681" t="s">
        <v>968</v>
      </c>
      <c r="B307" s="682" t="s">
        <v>53</v>
      </c>
      <c r="C307" s="683" t="s">
        <v>51</v>
      </c>
      <c r="D307" s="683" t="s">
        <v>54</v>
      </c>
      <c r="E307" s="726" t="s">
        <v>1044</v>
      </c>
      <c r="F307" s="722" t="s">
        <v>1045</v>
      </c>
      <c r="G307" s="686" t="s">
        <v>1046</v>
      </c>
      <c r="H307" s="727" t="s">
        <v>1047</v>
      </c>
      <c r="I307" s="687" t="s">
        <v>1</v>
      </c>
      <c r="J307" s="728">
        <v>1</v>
      </c>
      <c r="K307" s="713" t="s">
        <v>41</v>
      </c>
      <c r="L307" s="690">
        <f t="shared" si="21"/>
        <v>1419.642857142857</v>
      </c>
      <c r="M307" s="714">
        <v>1419.642857142857</v>
      </c>
      <c r="N307" s="784">
        <v>1590</v>
      </c>
      <c r="O307" s="688" t="s">
        <v>46</v>
      </c>
      <c r="P307" s="691" t="s">
        <v>591</v>
      </c>
      <c r="Q307" s="715" t="s">
        <v>1161</v>
      </c>
      <c r="R307" s="716">
        <v>0</v>
      </c>
    </row>
    <row r="308" spans="1:18" s="694" customFormat="1" ht="75" customHeight="1">
      <c r="A308" s="681" t="s">
        <v>969</v>
      </c>
      <c r="B308" s="682" t="s">
        <v>53</v>
      </c>
      <c r="C308" s="683" t="s">
        <v>51</v>
      </c>
      <c r="D308" s="683" t="s">
        <v>54</v>
      </c>
      <c r="E308" s="729" t="s">
        <v>1048</v>
      </c>
      <c r="F308" s="685" t="s">
        <v>1049</v>
      </c>
      <c r="G308" s="685" t="s">
        <v>1050</v>
      </c>
      <c r="H308" s="727" t="s">
        <v>1051</v>
      </c>
      <c r="I308" s="687" t="s">
        <v>1</v>
      </c>
      <c r="J308" s="728">
        <v>1</v>
      </c>
      <c r="K308" s="713" t="s">
        <v>41</v>
      </c>
      <c r="L308" s="690">
        <f t="shared" si="21"/>
        <v>7767.857142857142</v>
      </c>
      <c r="M308" s="714">
        <v>7767.857142857142</v>
      </c>
      <c r="N308" s="784">
        <v>8700</v>
      </c>
      <c r="O308" s="688" t="s">
        <v>46</v>
      </c>
      <c r="P308" s="691" t="s">
        <v>591</v>
      </c>
      <c r="Q308" s="715" t="s">
        <v>1161</v>
      </c>
      <c r="R308" s="716">
        <v>0</v>
      </c>
    </row>
    <row r="309" spans="1:18" s="694" customFormat="1" ht="75" customHeight="1">
      <c r="A309" s="681" t="s">
        <v>970</v>
      </c>
      <c r="B309" s="682" t="s">
        <v>53</v>
      </c>
      <c r="C309" s="683" t="s">
        <v>51</v>
      </c>
      <c r="D309" s="683" t="s">
        <v>54</v>
      </c>
      <c r="E309" s="709" t="s">
        <v>1052</v>
      </c>
      <c r="F309" s="686" t="s">
        <v>1053</v>
      </c>
      <c r="G309" s="723" t="s">
        <v>1054</v>
      </c>
      <c r="H309" s="727" t="s">
        <v>1055</v>
      </c>
      <c r="I309" s="687" t="s">
        <v>1</v>
      </c>
      <c r="J309" s="728">
        <v>1</v>
      </c>
      <c r="K309" s="713" t="s">
        <v>41</v>
      </c>
      <c r="L309" s="690">
        <f t="shared" si="21"/>
        <v>758.9285714285713</v>
      </c>
      <c r="M309" s="714">
        <v>758.9285714285713</v>
      </c>
      <c r="N309" s="784">
        <v>850</v>
      </c>
      <c r="O309" s="688" t="s">
        <v>46</v>
      </c>
      <c r="P309" s="691" t="s">
        <v>591</v>
      </c>
      <c r="Q309" s="715" t="s">
        <v>1161</v>
      </c>
      <c r="R309" s="716">
        <v>0</v>
      </c>
    </row>
    <row r="310" spans="1:18" s="694" customFormat="1" ht="75" customHeight="1">
      <c r="A310" s="681" t="s">
        <v>971</v>
      </c>
      <c r="B310" s="682" t="s">
        <v>53</v>
      </c>
      <c r="C310" s="683" t="s">
        <v>51</v>
      </c>
      <c r="D310" s="683" t="s">
        <v>54</v>
      </c>
      <c r="E310" s="719" t="s">
        <v>1056</v>
      </c>
      <c r="F310" s="686" t="s">
        <v>1057</v>
      </c>
      <c r="G310" s="686" t="s">
        <v>1057</v>
      </c>
      <c r="H310" s="727" t="s">
        <v>1058</v>
      </c>
      <c r="I310" s="687" t="s">
        <v>1</v>
      </c>
      <c r="J310" s="728">
        <v>20</v>
      </c>
      <c r="K310" s="713" t="s">
        <v>41</v>
      </c>
      <c r="L310" s="690">
        <f t="shared" si="21"/>
        <v>168.74999999999997</v>
      </c>
      <c r="M310" s="714">
        <v>3374.9999999999995</v>
      </c>
      <c r="N310" s="784">
        <v>3780</v>
      </c>
      <c r="O310" s="688" t="s">
        <v>46</v>
      </c>
      <c r="P310" s="691" t="s">
        <v>591</v>
      </c>
      <c r="Q310" s="715" t="s">
        <v>1161</v>
      </c>
      <c r="R310" s="716">
        <v>0</v>
      </c>
    </row>
    <row r="311" spans="1:18" s="694" customFormat="1" ht="75" customHeight="1">
      <c r="A311" s="681" t="s">
        <v>972</v>
      </c>
      <c r="B311" s="682" t="s">
        <v>53</v>
      </c>
      <c r="C311" s="683" t="s">
        <v>51</v>
      </c>
      <c r="D311" s="683" t="s">
        <v>54</v>
      </c>
      <c r="E311" s="719" t="s">
        <v>1059</v>
      </c>
      <c r="F311" s="686" t="s">
        <v>1060</v>
      </c>
      <c r="G311" s="686" t="s">
        <v>1060</v>
      </c>
      <c r="H311" s="727" t="s">
        <v>1061</v>
      </c>
      <c r="I311" s="687" t="s">
        <v>1</v>
      </c>
      <c r="J311" s="728">
        <v>25</v>
      </c>
      <c r="K311" s="713" t="s">
        <v>41</v>
      </c>
      <c r="L311" s="690">
        <f t="shared" si="21"/>
        <v>108.48214285714285</v>
      </c>
      <c r="M311" s="714">
        <v>2712.053571428571</v>
      </c>
      <c r="N311" s="784">
        <v>3037.5</v>
      </c>
      <c r="O311" s="688" t="s">
        <v>46</v>
      </c>
      <c r="P311" s="691" t="s">
        <v>591</v>
      </c>
      <c r="Q311" s="715" t="s">
        <v>1161</v>
      </c>
      <c r="R311" s="716">
        <v>0</v>
      </c>
    </row>
    <row r="312" spans="1:18" s="694" customFormat="1" ht="75" customHeight="1">
      <c r="A312" s="681" t="s">
        <v>973</v>
      </c>
      <c r="B312" s="682" t="s">
        <v>53</v>
      </c>
      <c r="C312" s="683" t="s">
        <v>51</v>
      </c>
      <c r="D312" s="683" t="s">
        <v>54</v>
      </c>
      <c r="E312" s="719" t="s">
        <v>1062</v>
      </c>
      <c r="F312" s="686" t="s">
        <v>1057</v>
      </c>
      <c r="G312" s="686" t="s">
        <v>1057</v>
      </c>
      <c r="H312" s="727" t="s">
        <v>1063</v>
      </c>
      <c r="I312" s="687" t="s">
        <v>1</v>
      </c>
      <c r="J312" s="728">
        <v>2</v>
      </c>
      <c r="K312" s="713" t="s">
        <v>41</v>
      </c>
      <c r="L312" s="690">
        <f t="shared" si="21"/>
        <v>379.46428571428567</v>
      </c>
      <c r="M312" s="714">
        <v>758.9285714285713</v>
      </c>
      <c r="N312" s="784">
        <v>850</v>
      </c>
      <c r="O312" s="688" t="s">
        <v>46</v>
      </c>
      <c r="P312" s="691" t="s">
        <v>591</v>
      </c>
      <c r="Q312" s="715" t="s">
        <v>1161</v>
      </c>
      <c r="R312" s="716">
        <v>0</v>
      </c>
    </row>
    <row r="313" spans="1:18" s="694" customFormat="1" ht="75" customHeight="1">
      <c r="A313" s="681" t="s">
        <v>974</v>
      </c>
      <c r="B313" s="682" t="s">
        <v>53</v>
      </c>
      <c r="C313" s="683" t="s">
        <v>51</v>
      </c>
      <c r="D313" s="683" t="s">
        <v>54</v>
      </c>
      <c r="E313" s="719" t="s">
        <v>1056</v>
      </c>
      <c r="F313" s="686" t="s">
        <v>1057</v>
      </c>
      <c r="G313" s="686" t="s">
        <v>1057</v>
      </c>
      <c r="H313" s="700" t="s">
        <v>1064</v>
      </c>
      <c r="I313" s="687" t="s">
        <v>1</v>
      </c>
      <c r="J313" s="728">
        <v>3</v>
      </c>
      <c r="K313" s="713" t="s">
        <v>41</v>
      </c>
      <c r="L313" s="690">
        <f t="shared" si="21"/>
        <v>277.38392857142856</v>
      </c>
      <c r="M313" s="714">
        <v>832.1517857142857</v>
      </c>
      <c r="N313" s="784">
        <v>932.01</v>
      </c>
      <c r="O313" s="688" t="s">
        <v>46</v>
      </c>
      <c r="P313" s="691" t="s">
        <v>591</v>
      </c>
      <c r="Q313" s="715" t="s">
        <v>1161</v>
      </c>
      <c r="R313" s="716">
        <v>0</v>
      </c>
    </row>
    <row r="314" spans="1:18" s="694" customFormat="1" ht="75" customHeight="1">
      <c r="A314" s="681" t="s">
        <v>975</v>
      </c>
      <c r="B314" s="682" t="s">
        <v>53</v>
      </c>
      <c r="C314" s="683" t="s">
        <v>51</v>
      </c>
      <c r="D314" s="683" t="s">
        <v>54</v>
      </c>
      <c r="E314" s="684" t="s">
        <v>1065</v>
      </c>
      <c r="F314" s="686" t="s">
        <v>878</v>
      </c>
      <c r="G314" s="686" t="s">
        <v>1066</v>
      </c>
      <c r="H314" s="699" t="s">
        <v>1067</v>
      </c>
      <c r="I314" s="687" t="s">
        <v>1</v>
      </c>
      <c r="J314" s="730">
        <v>17.5</v>
      </c>
      <c r="K314" s="713" t="s">
        <v>1157</v>
      </c>
      <c r="L314" s="690">
        <f t="shared" si="21"/>
        <v>40.20561224489796</v>
      </c>
      <c r="M314" s="714">
        <v>703.5982142857142</v>
      </c>
      <c r="N314" s="784">
        <v>788.03</v>
      </c>
      <c r="O314" s="688" t="s">
        <v>46</v>
      </c>
      <c r="P314" s="691" t="s">
        <v>591</v>
      </c>
      <c r="Q314" s="715" t="s">
        <v>1161</v>
      </c>
      <c r="R314" s="716">
        <v>0</v>
      </c>
    </row>
    <row r="315" spans="1:18" s="694" customFormat="1" ht="75" customHeight="1">
      <c r="A315" s="681" t="s">
        <v>976</v>
      </c>
      <c r="B315" s="682" t="s">
        <v>53</v>
      </c>
      <c r="C315" s="683" t="s">
        <v>51</v>
      </c>
      <c r="D315" s="683" t="s">
        <v>54</v>
      </c>
      <c r="E315" s="709" t="s">
        <v>1068</v>
      </c>
      <c r="F315" s="686" t="s">
        <v>1069</v>
      </c>
      <c r="G315" s="686" t="s">
        <v>1070</v>
      </c>
      <c r="H315" s="727" t="s">
        <v>1071</v>
      </c>
      <c r="I315" s="687" t="s">
        <v>1</v>
      </c>
      <c r="J315" s="728">
        <v>34</v>
      </c>
      <c r="K315" s="713" t="s">
        <v>1157</v>
      </c>
      <c r="L315" s="690">
        <f t="shared" si="21"/>
        <v>23.321428571428573</v>
      </c>
      <c r="M315" s="714">
        <v>792.9285714285714</v>
      </c>
      <c r="N315" s="784">
        <v>888.08</v>
      </c>
      <c r="O315" s="688" t="s">
        <v>46</v>
      </c>
      <c r="P315" s="691" t="s">
        <v>591</v>
      </c>
      <c r="Q315" s="715" t="s">
        <v>1161</v>
      </c>
      <c r="R315" s="716">
        <v>0</v>
      </c>
    </row>
    <row r="316" spans="1:18" s="694" customFormat="1" ht="75" customHeight="1">
      <c r="A316" s="681" t="s">
        <v>977</v>
      </c>
      <c r="B316" s="682" t="s">
        <v>53</v>
      </c>
      <c r="C316" s="683" t="s">
        <v>51</v>
      </c>
      <c r="D316" s="683" t="s">
        <v>54</v>
      </c>
      <c r="E316" s="709" t="s">
        <v>1072</v>
      </c>
      <c r="F316" s="685" t="s">
        <v>1020</v>
      </c>
      <c r="G316" s="685" t="s">
        <v>1073</v>
      </c>
      <c r="H316" s="727" t="s">
        <v>1074</v>
      </c>
      <c r="I316" s="687" t="s">
        <v>1</v>
      </c>
      <c r="J316" s="728">
        <v>1</v>
      </c>
      <c r="K316" s="713" t="s">
        <v>41</v>
      </c>
      <c r="L316" s="690">
        <f t="shared" si="21"/>
        <v>104.46428571428571</v>
      </c>
      <c r="M316" s="714">
        <v>104.46428571428571</v>
      </c>
      <c r="N316" s="784">
        <v>117</v>
      </c>
      <c r="O316" s="688" t="s">
        <v>46</v>
      </c>
      <c r="P316" s="691" t="s">
        <v>591</v>
      </c>
      <c r="Q316" s="715" t="s">
        <v>1161</v>
      </c>
      <c r="R316" s="716">
        <v>0</v>
      </c>
    </row>
    <row r="317" spans="1:18" s="694" customFormat="1" ht="75" customHeight="1">
      <c r="A317" s="681" t="s">
        <v>978</v>
      </c>
      <c r="B317" s="682" t="s">
        <v>53</v>
      </c>
      <c r="C317" s="683" t="s">
        <v>51</v>
      </c>
      <c r="D317" s="683" t="s">
        <v>54</v>
      </c>
      <c r="E317" s="709" t="s">
        <v>1075</v>
      </c>
      <c r="F317" s="727" t="s">
        <v>1076</v>
      </c>
      <c r="G317" s="727" t="s">
        <v>1077</v>
      </c>
      <c r="H317" s="727" t="s">
        <v>1078</v>
      </c>
      <c r="I317" s="687" t="s">
        <v>1</v>
      </c>
      <c r="J317" s="728">
        <v>10</v>
      </c>
      <c r="K317" s="713" t="s">
        <v>41</v>
      </c>
      <c r="L317" s="690">
        <f t="shared" si="21"/>
        <v>40.17857142857142</v>
      </c>
      <c r="M317" s="714">
        <v>401.7857142857142</v>
      </c>
      <c r="N317" s="784">
        <v>450</v>
      </c>
      <c r="O317" s="688" t="s">
        <v>46</v>
      </c>
      <c r="P317" s="691" t="s">
        <v>591</v>
      </c>
      <c r="Q317" s="715" t="s">
        <v>1161</v>
      </c>
      <c r="R317" s="716">
        <v>0</v>
      </c>
    </row>
    <row r="318" spans="1:18" s="694" customFormat="1" ht="75" customHeight="1">
      <c r="A318" s="681" t="s">
        <v>979</v>
      </c>
      <c r="B318" s="682" t="s">
        <v>53</v>
      </c>
      <c r="C318" s="683" t="s">
        <v>51</v>
      </c>
      <c r="D318" s="683" t="s">
        <v>54</v>
      </c>
      <c r="E318" s="709" t="s">
        <v>1079</v>
      </c>
      <c r="F318" s="686" t="s">
        <v>1080</v>
      </c>
      <c r="G318" s="723" t="s">
        <v>1081</v>
      </c>
      <c r="H318" s="727" t="s">
        <v>1082</v>
      </c>
      <c r="I318" s="687" t="s">
        <v>1</v>
      </c>
      <c r="J318" s="728">
        <v>1</v>
      </c>
      <c r="K318" s="713" t="s">
        <v>41</v>
      </c>
      <c r="L318" s="690">
        <f t="shared" si="21"/>
        <v>257.1428571428571</v>
      </c>
      <c r="M318" s="714">
        <v>257.1428571428571</v>
      </c>
      <c r="N318" s="784">
        <v>288</v>
      </c>
      <c r="O318" s="688" t="s">
        <v>46</v>
      </c>
      <c r="P318" s="691" t="s">
        <v>591</v>
      </c>
      <c r="Q318" s="715" t="s">
        <v>1161</v>
      </c>
      <c r="R318" s="716">
        <v>0</v>
      </c>
    </row>
    <row r="319" spans="1:18" s="694" customFormat="1" ht="75" customHeight="1">
      <c r="A319" s="681" t="s">
        <v>980</v>
      </c>
      <c r="B319" s="682" t="s">
        <v>53</v>
      </c>
      <c r="C319" s="683" t="s">
        <v>51</v>
      </c>
      <c r="D319" s="683" t="s">
        <v>54</v>
      </c>
      <c r="E319" s="719" t="s">
        <v>1083</v>
      </c>
      <c r="F319" s="686" t="s">
        <v>1084</v>
      </c>
      <c r="G319" s="723" t="s">
        <v>1085</v>
      </c>
      <c r="H319" s="727" t="s">
        <v>1086</v>
      </c>
      <c r="I319" s="687" t="s">
        <v>1</v>
      </c>
      <c r="J319" s="728">
        <v>1</v>
      </c>
      <c r="K319" s="713" t="s">
        <v>41</v>
      </c>
      <c r="L319" s="690">
        <f t="shared" si="21"/>
        <v>474.10714285714283</v>
      </c>
      <c r="M319" s="714">
        <v>474.10714285714283</v>
      </c>
      <c r="N319" s="784">
        <v>531</v>
      </c>
      <c r="O319" s="688" t="s">
        <v>46</v>
      </c>
      <c r="P319" s="691" t="s">
        <v>591</v>
      </c>
      <c r="Q319" s="715" t="s">
        <v>1161</v>
      </c>
      <c r="R319" s="716">
        <v>0</v>
      </c>
    </row>
    <row r="320" spans="1:18" s="694" customFormat="1" ht="75" customHeight="1">
      <c r="A320" s="681" t="s">
        <v>981</v>
      </c>
      <c r="B320" s="682" t="s">
        <v>53</v>
      </c>
      <c r="C320" s="683" t="s">
        <v>51</v>
      </c>
      <c r="D320" s="683" t="s">
        <v>54</v>
      </c>
      <c r="E320" s="719" t="s">
        <v>1087</v>
      </c>
      <c r="F320" s="686" t="s">
        <v>1088</v>
      </c>
      <c r="G320" s="723" t="s">
        <v>1041</v>
      </c>
      <c r="H320" s="686" t="s">
        <v>1089</v>
      </c>
      <c r="I320" s="687" t="s">
        <v>1</v>
      </c>
      <c r="J320" s="728">
        <v>2</v>
      </c>
      <c r="K320" s="713" t="s">
        <v>1158</v>
      </c>
      <c r="L320" s="690">
        <f t="shared" si="21"/>
        <v>357.1428571428571</v>
      </c>
      <c r="M320" s="714">
        <v>714.2857142857142</v>
      </c>
      <c r="N320" s="784">
        <v>800</v>
      </c>
      <c r="O320" s="688" t="s">
        <v>46</v>
      </c>
      <c r="P320" s="691" t="s">
        <v>591</v>
      </c>
      <c r="Q320" s="715" t="s">
        <v>1161</v>
      </c>
      <c r="R320" s="716">
        <v>0</v>
      </c>
    </row>
    <row r="321" spans="1:18" s="694" customFormat="1" ht="75" customHeight="1">
      <c r="A321" s="681" t="s">
        <v>982</v>
      </c>
      <c r="B321" s="682" t="s">
        <v>53</v>
      </c>
      <c r="C321" s="683" t="s">
        <v>51</v>
      </c>
      <c r="D321" s="683" t="s">
        <v>54</v>
      </c>
      <c r="E321" s="719" t="s">
        <v>1090</v>
      </c>
      <c r="F321" s="686" t="s">
        <v>1091</v>
      </c>
      <c r="G321" s="723" t="s">
        <v>1092</v>
      </c>
      <c r="H321" s="686" t="s">
        <v>1093</v>
      </c>
      <c r="I321" s="687" t="s">
        <v>1</v>
      </c>
      <c r="J321" s="728">
        <v>3</v>
      </c>
      <c r="K321" s="713" t="s">
        <v>41</v>
      </c>
      <c r="L321" s="690">
        <f t="shared" si="21"/>
        <v>446.4285714285714</v>
      </c>
      <c r="M321" s="714">
        <v>1339.2857142857142</v>
      </c>
      <c r="N321" s="784">
        <v>1500</v>
      </c>
      <c r="O321" s="688" t="s">
        <v>46</v>
      </c>
      <c r="P321" s="691" t="s">
        <v>591</v>
      </c>
      <c r="Q321" s="715" t="s">
        <v>1161</v>
      </c>
      <c r="R321" s="716">
        <v>0</v>
      </c>
    </row>
    <row r="322" spans="1:18" s="694" customFormat="1" ht="75" customHeight="1">
      <c r="A322" s="681" t="s">
        <v>983</v>
      </c>
      <c r="B322" s="682" t="s">
        <v>53</v>
      </c>
      <c r="C322" s="683" t="s">
        <v>51</v>
      </c>
      <c r="D322" s="683" t="s">
        <v>54</v>
      </c>
      <c r="E322" s="719" t="s">
        <v>1094</v>
      </c>
      <c r="F322" s="686" t="s">
        <v>1095</v>
      </c>
      <c r="G322" s="686" t="s">
        <v>1095</v>
      </c>
      <c r="H322" s="686" t="s">
        <v>1096</v>
      </c>
      <c r="I322" s="687" t="s">
        <v>1</v>
      </c>
      <c r="J322" s="728">
        <v>3</v>
      </c>
      <c r="K322" s="713" t="s">
        <v>41</v>
      </c>
      <c r="L322" s="690">
        <f t="shared" si="21"/>
        <v>562.4999999999999</v>
      </c>
      <c r="M322" s="714">
        <v>1687.4999999999998</v>
      </c>
      <c r="N322" s="784">
        <v>1890</v>
      </c>
      <c r="O322" s="688" t="s">
        <v>46</v>
      </c>
      <c r="P322" s="691" t="s">
        <v>591</v>
      </c>
      <c r="Q322" s="715" t="s">
        <v>1161</v>
      </c>
      <c r="R322" s="716">
        <v>0</v>
      </c>
    </row>
    <row r="323" spans="1:18" s="694" customFormat="1" ht="75" customHeight="1">
      <c r="A323" s="681" t="s">
        <v>984</v>
      </c>
      <c r="B323" s="682" t="s">
        <v>53</v>
      </c>
      <c r="C323" s="683" t="s">
        <v>51</v>
      </c>
      <c r="D323" s="683" t="s">
        <v>54</v>
      </c>
      <c r="E323" s="719" t="s">
        <v>1097</v>
      </c>
      <c r="F323" s="686" t="s">
        <v>1098</v>
      </c>
      <c r="G323" s="723" t="s">
        <v>1099</v>
      </c>
      <c r="H323" s="731" t="s">
        <v>1100</v>
      </c>
      <c r="I323" s="687" t="s">
        <v>1</v>
      </c>
      <c r="J323" s="728">
        <v>3</v>
      </c>
      <c r="K323" s="713" t="s">
        <v>41</v>
      </c>
      <c r="L323" s="690">
        <f t="shared" si="21"/>
        <v>10705.357142857141</v>
      </c>
      <c r="M323" s="714">
        <v>32116.071428571424</v>
      </c>
      <c r="N323" s="784">
        <v>35970</v>
      </c>
      <c r="O323" s="688" t="s">
        <v>46</v>
      </c>
      <c r="P323" s="691" t="s">
        <v>591</v>
      </c>
      <c r="Q323" s="715" t="s">
        <v>1161</v>
      </c>
      <c r="R323" s="716">
        <v>0</v>
      </c>
    </row>
    <row r="324" spans="1:18" s="694" customFormat="1" ht="75" customHeight="1">
      <c r="A324" s="681" t="s">
        <v>985</v>
      </c>
      <c r="B324" s="682" t="s">
        <v>53</v>
      </c>
      <c r="C324" s="683" t="s">
        <v>51</v>
      </c>
      <c r="D324" s="683" t="s">
        <v>54</v>
      </c>
      <c r="E324" s="719" t="s">
        <v>1101</v>
      </c>
      <c r="F324" s="685" t="s">
        <v>1102</v>
      </c>
      <c r="G324" s="685" t="s">
        <v>1103</v>
      </c>
      <c r="H324" s="686" t="s">
        <v>1104</v>
      </c>
      <c r="I324" s="687" t="s">
        <v>1</v>
      </c>
      <c r="J324" s="728">
        <v>1</v>
      </c>
      <c r="K324" s="713" t="s">
        <v>1159</v>
      </c>
      <c r="L324" s="690">
        <f t="shared" si="21"/>
        <v>374.10714285714283</v>
      </c>
      <c r="M324" s="714">
        <v>374.10714285714283</v>
      </c>
      <c r="N324" s="784">
        <v>419</v>
      </c>
      <c r="O324" s="688" t="s">
        <v>46</v>
      </c>
      <c r="P324" s="691" t="s">
        <v>591</v>
      </c>
      <c r="Q324" s="715" t="s">
        <v>1161</v>
      </c>
      <c r="R324" s="716">
        <v>0</v>
      </c>
    </row>
    <row r="325" spans="1:18" s="694" customFormat="1" ht="75" customHeight="1">
      <c r="A325" s="681" t="s">
        <v>986</v>
      </c>
      <c r="B325" s="682" t="s">
        <v>53</v>
      </c>
      <c r="C325" s="683" t="s">
        <v>51</v>
      </c>
      <c r="D325" s="683" t="s">
        <v>54</v>
      </c>
      <c r="E325" s="719" t="s">
        <v>1105</v>
      </c>
      <c r="F325" s="686" t="s">
        <v>1106</v>
      </c>
      <c r="G325" s="723" t="s">
        <v>1107</v>
      </c>
      <c r="H325" s="731" t="s">
        <v>1108</v>
      </c>
      <c r="I325" s="687" t="s">
        <v>1</v>
      </c>
      <c r="J325" s="728">
        <v>1</v>
      </c>
      <c r="K325" s="713" t="s">
        <v>41</v>
      </c>
      <c r="L325" s="690">
        <f t="shared" si="21"/>
        <v>933.0357142857142</v>
      </c>
      <c r="M325" s="714">
        <v>933.0357142857142</v>
      </c>
      <c r="N325" s="784">
        <v>1045</v>
      </c>
      <c r="O325" s="688" t="s">
        <v>46</v>
      </c>
      <c r="P325" s="691" t="s">
        <v>591</v>
      </c>
      <c r="Q325" s="715" t="s">
        <v>1161</v>
      </c>
      <c r="R325" s="716">
        <v>0</v>
      </c>
    </row>
    <row r="326" spans="1:18" s="694" customFormat="1" ht="75" customHeight="1">
      <c r="A326" s="681" t="s">
        <v>987</v>
      </c>
      <c r="B326" s="682" t="s">
        <v>53</v>
      </c>
      <c r="C326" s="683" t="s">
        <v>51</v>
      </c>
      <c r="D326" s="683" t="s">
        <v>54</v>
      </c>
      <c r="E326" s="719" t="s">
        <v>1109</v>
      </c>
      <c r="F326" s="686" t="s">
        <v>1110</v>
      </c>
      <c r="G326" s="723" t="s">
        <v>1111</v>
      </c>
      <c r="H326" s="731" t="s">
        <v>1112</v>
      </c>
      <c r="I326" s="687" t="s">
        <v>1</v>
      </c>
      <c r="J326" s="728">
        <v>1</v>
      </c>
      <c r="K326" s="713" t="s">
        <v>41</v>
      </c>
      <c r="L326" s="690">
        <f t="shared" si="21"/>
        <v>619.6428571428571</v>
      </c>
      <c r="M326" s="714">
        <v>619.6428571428571</v>
      </c>
      <c r="N326" s="784">
        <v>694</v>
      </c>
      <c r="O326" s="688" t="s">
        <v>46</v>
      </c>
      <c r="P326" s="691" t="s">
        <v>591</v>
      </c>
      <c r="Q326" s="715" t="s">
        <v>1161</v>
      </c>
      <c r="R326" s="716">
        <v>0</v>
      </c>
    </row>
    <row r="327" spans="1:18" s="694" customFormat="1" ht="75" customHeight="1">
      <c r="A327" s="681" t="s">
        <v>988</v>
      </c>
      <c r="B327" s="682" t="s">
        <v>53</v>
      </c>
      <c r="C327" s="683" t="s">
        <v>51</v>
      </c>
      <c r="D327" s="683" t="s">
        <v>54</v>
      </c>
      <c r="E327" s="719" t="s">
        <v>1113</v>
      </c>
      <c r="F327" s="686" t="s">
        <v>1114</v>
      </c>
      <c r="G327" s="686" t="s">
        <v>1114</v>
      </c>
      <c r="H327" s="686" t="s">
        <v>1115</v>
      </c>
      <c r="I327" s="687" t="s">
        <v>1</v>
      </c>
      <c r="J327" s="728">
        <v>1</v>
      </c>
      <c r="K327" s="713" t="s">
        <v>41</v>
      </c>
      <c r="L327" s="690">
        <f t="shared" si="21"/>
        <v>112.49999999999999</v>
      </c>
      <c r="M327" s="714">
        <v>112.49999999999999</v>
      </c>
      <c r="N327" s="784">
        <v>126</v>
      </c>
      <c r="O327" s="688" t="s">
        <v>46</v>
      </c>
      <c r="P327" s="691" t="s">
        <v>591</v>
      </c>
      <c r="Q327" s="715" t="s">
        <v>1161</v>
      </c>
      <c r="R327" s="716">
        <v>0</v>
      </c>
    </row>
    <row r="328" spans="1:18" s="694" customFormat="1" ht="75" customHeight="1">
      <c r="A328" s="681" t="s">
        <v>989</v>
      </c>
      <c r="B328" s="682" t="s">
        <v>53</v>
      </c>
      <c r="C328" s="683" t="s">
        <v>51</v>
      </c>
      <c r="D328" s="683" t="s">
        <v>54</v>
      </c>
      <c r="E328" s="719" t="s">
        <v>1116</v>
      </c>
      <c r="F328" s="686" t="s">
        <v>1117</v>
      </c>
      <c r="G328" s="723" t="s">
        <v>1118</v>
      </c>
      <c r="H328" s="686" t="s">
        <v>1119</v>
      </c>
      <c r="I328" s="687" t="s">
        <v>1</v>
      </c>
      <c r="J328" s="728">
        <v>5</v>
      </c>
      <c r="K328" s="713" t="s">
        <v>41</v>
      </c>
      <c r="L328" s="690">
        <f t="shared" si="21"/>
        <v>108.57142857142856</v>
      </c>
      <c r="M328" s="714">
        <v>542.8571428571428</v>
      </c>
      <c r="N328" s="784">
        <v>608</v>
      </c>
      <c r="O328" s="688" t="s">
        <v>46</v>
      </c>
      <c r="P328" s="691" t="s">
        <v>591</v>
      </c>
      <c r="Q328" s="715" t="s">
        <v>1161</v>
      </c>
      <c r="R328" s="716">
        <v>0</v>
      </c>
    </row>
    <row r="329" spans="1:18" s="694" customFormat="1" ht="75" customHeight="1">
      <c r="A329" s="681" t="s">
        <v>990</v>
      </c>
      <c r="B329" s="682" t="s">
        <v>53</v>
      </c>
      <c r="C329" s="683" t="s">
        <v>51</v>
      </c>
      <c r="D329" s="683" t="s">
        <v>54</v>
      </c>
      <c r="E329" s="719" t="s">
        <v>1120</v>
      </c>
      <c r="F329" s="686" t="s">
        <v>1121</v>
      </c>
      <c r="G329" s="723" t="s">
        <v>1122</v>
      </c>
      <c r="H329" s="731" t="s">
        <v>1123</v>
      </c>
      <c r="I329" s="687" t="s">
        <v>1</v>
      </c>
      <c r="J329" s="728">
        <v>1</v>
      </c>
      <c r="K329" s="713" t="s">
        <v>41</v>
      </c>
      <c r="L329" s="690">
        <f t="shared" si="21"/>
        <v>124.99999999999999</v>
      </c>
      <c r="M329" s="714">
        <v>124.99999999999999</v>
      </c>
      <c r="N329" s="784">
        <v>140</v>
      </c>
      <c r="O329" s="688" t="s">
        <v>46</v>
      </c>
      <c r="P329" s="691" t="s">
        <v>591</v>
      </c>
      <c r="Q329" s="715" t="s">
        <v>1161</v>
      </c>
      <c r="R329" s="716">
        <v>0</v>
      </c>
    </row>
    <row r="330" spans="1:18" s="694" customFormat="1" ht="63" customHeight="1">
      <c r="A330" s="681" t="s">
        <v>991</v>
      </c>
      <c r="B330" s="682" t="s">
        <v>53</v>
      </c>
      <c r="C330" s="683" t="s">
        <v>51</v>
      </c>
      <c r="D330" s="683" t="s">
        <v>54</v>
      </c>
      <c r="E330" s="723" t="s">
        <v>1124</v>
      </c>
      <c r="F330" s="686" t="s">
        <v>1125</v>
      </c>
      <c r="G330" s="723" t="s">
        <v>1126</v>
      </c>
      <c r="H330" s="732" t="s">
        <v>1127</v>
      </c>
      <c r="I330" s="687" t="s">
        <v>1</v>
      </c>
      <c r="J330" s="728">
        <v>1</v>
      </c>
      <c r="K330" s="713" t="s">
        <v>41</v>
      </c>
      <c r="L330" s="690">
        <f t="shared" si="21"/>
        <v>758.9285714285713</v>
      </c>
      <c r="M330" s="714">
        <v>758.9285714285713</v>
      </c>
      <c r="N330" s="784">
        <v>850</v>
      </c>
      <c r="O330" s="688" t="s">
        <v>46</v>
      </c>
      <c r="P330" s="691" t="s">
        <v>591</v>
      </c>
      <c r="Q330" s="715" t="s">
        <v>1161</v>
      </c>
      <c r="R330" s="716">
        <v>0</v>
      </c>
    </row>
    <row r="331" spans="1:18" s="694" customFormat="1" ht="66" customHeight="1">
      <c r="A331" s="681" t="s">
        <v>992</v>
      </c>
      <c r="B331" s="682" t="s">
        <v>53</v>
      </c>
      <c r="C331" s="683" t="s">
        <v>51</v>
      </c>
      <c r="D331" s="683" t="s">
        <v>54</v>
      </c>
      <c r="E331" s="719" t="s">
        <v>1128</v>
      </c>
      <c r="F331" s="700" t="s">
        <v>1129</v>
      </c>
      <c r="G331" s="733" t="s">
        <v>1129</v>
      </c>
      <c r="H331" s="734" t="s">
        <v>1130</v>
      </c>
      <c r="I331" s="687" t="s">
        <v>1</v>
      </c>
      <c r="J331" s="728">
        <v>1</v>
      </c>
      <c r="K331" s="713" t="s">
        <v>41</v>
      </c>
      <c r="L331" s="690">
        <f t="shared" si="21"/>
        <v>9232.142857142857</v>
      </c>
      <c r="M331" s="714">
        <v>9232.142857142857</v>
      </c>
      <c r="N331" s="784">
        <v>10340</v>
      </c>
      <c r="O331" s="688" t="s">
        <v>46</v>
      </c>
      <c r="P331" s="691" t="s">
        <v>591</v>
      </c>
      <c r="Q331" s="715" t="s">
        <v>1161</v>
      </c>
      <c r="R331" s="716">
        <v>0</v>
      </c>
    </row>
    <row r="332" spans="1:18" s="694" customFormat="1" ht="56.25" customHeight="1">
      <c r="A332" s="681" t="s">
        <v>993</v>
      </c>
      <c r="B332" s="682" t="s">
        <v>53</v>
      </c>
      <c r="C332" s="683" t="s">
        <v>51</v>
      </c>
      <c r="D332" s="683" t="s">
        <v>54</v>
      </c>
      <c r="E332" s="719" t="s">
        <v>1131</v>
      </c>
      <c r="F332" s="686" t="s">
        <v>1132</v>
      </c>
      <c r="G332" s="685" t="s">
        <v>1133</v>
      </c>
      <c r="H332" s="731" t="s">
        <v>1134</v>
      </c>
      <c r="I332" s="687" t="s">
        <v>1</v>
      </c>
      <c r="J332" s="728">
        <v>2</v>
      </c>
      <c r="K332" s="713" t="s">
        <v>41</v>
      </c>
      <c r="L332" s="690">
        <f t="shared" si="21"/>
        <v>624.9999999999999</v>
      </c>
      <c r="M332" s="714">
        <v>1249.9999999999998</v>
      </c>
      <c r="N332" s="784">
        <v>1400</v>
      </c>
      <c r="O332" s="688" t="s">
        <v>46</v>
      </c>
      <c r="P332" s="691" t="s">
        <v>591</v>
      </c>
      <c r="Q332" s="715" t="s">
        <v>1161</v>
      </c>
      <c r="R332" s="716">
        <v>0</v>
      </c>
    </row>
    <row r="333" spans="1:18" s="694" customFormat="1" ht="57" customHeight="1">
      <c r="A333" s="681" t="s">
        <v>994</v>
      </c>
      <c r="B333" s="682" t="s">
        <v>53</v>
      </c>
      <c r="C333" s="683" t="s">
        <v>51</v>
      </c>
      <c r="D333" s="683" t="s">
        <v>54</v>
      </c>
      <c r="E333" s="719" t="s">
        <v>1131</v>
      </c>
      <c r="F333" s="686" t="s">
        <v>1132</v>
      </c>
      <c r="G333" s="685" t="s">
        <v>1133</v>
      </c>
      <c r="H333" s="731" t="s">
        <v>1135</v>
      </c>
      <c r="I333" s="687" t="s">
        <v>1</v>
      </c>
      <c r="J333" s="728">
        <v>2</v>
      </c>
      <c r="K333" s="713" t="s">
        <v>41</v>
      </c>
      <c r="L333" s="690">
        <f t="shared" si="21"/>
        <v>562.5</v>
      </c>
      <c r="M333" s="714">
        <v>1125</v>
      </c>
      <c r="N333" s="784">
        <v>1260</v>
      </c>
      <c r="O333" s="688" t="s">
        <v>46</v>
      </c>
      <c r="P333" s="691" t="s">
        <v>591</v>
      </c>
      <c r="Q333" s="715" t="s">
        <v>1161</v>
      </c>
      <c r="R333" s="716">
        <v>0</v>
      </c>
    </row>
    <row r="334" spans="1:18" s="694" customFormat="1" ht="75" customHeight="1">
      <c r="A334" s="681" t="s">
        <v>995</v>
      </c>
      <c r="B334" s="682" t="s">
        <v>53</v>
      </c>
      <c r="C334" s="683" t="s">
        <v>51</v>
      </c>
      <c r="D334" s="683" t="s">
        <v>54</v>
      </c>
      <c r="E334" s="719" t="s">
        <v>1136</v>
      </c>
      <c r="F334" s="686" t="s">
        <v>1137</v>
      </c>
      <c r="G334" s="686" t="s">
        <v>1137</v>
      </c>
      <c r="H334" s="731" t="s">
        <v>1138</v>
      </c>
      <c r="I334" s="687" t="s">
        <v>1</v>
      </c>
      <c r="J334" s="728">
        <v>2</v>
      </c>
      <c r="K334" s="713" t="s">
        <v>1160</v>
      </c>
      <c r="L334" s="690">
        <f t="shared" si="21"/>
        <v>281.25</v>
      </c>
      <c r="M334" s="714">
        <v>562.5</v>
      </c>
      <c r="N334" s="784">
        <v>630</v>
      </c>
      <c r="O334" s="688" t="s">
        <v>46</v>
      </c>
      <c r="P334" s="691" t="s">
        <v>591</v>
      </c>
      <c r="Q334" s="715" t="s">
        <v>1161</v>
      </c>
      <c r="R334" s="716">
        <v>0</v>
      </c>
    </row>
    <row r="335" spans="1:18" s="694" customFormat="1" ht="52.5" customHeight="1">
      <c r="A335" s="681" t="s">
        <v>996</v>
      </c>
      <c r="B335" s="682" t="s">
        <v>53</v>
      </c>
      <c r="C335" s="683" t="s">
        <v>51</v>
      </c>
      <c r="D335" s="683" t="s">
        <v>54</v>
      </c>
      <c r="E335" s="719" t="s">
        <v>1139</v>
      </c>
      <c r="F335" s="686" t="s">
        <v>1140</v>
      </c>
      <c r="G335" s="686" t="s">
        <v>1140</v>
      </c>
      <c r="H335" s="731" t="s">
        <v>1141</v>
      </c>
      <c r="I335" s="687" t="s">
        <v>1</v>
      </c>
      <c r="J335" s="728">
        <v>2</v>
      </c>
      <c r="K335" s="713" t="s">
        <v>41</v>
      </c>
      <c r="L335" s="690">
        <f t="shared" si="21"/>
        <v>642.8571428571428</v>
      </c>
      <c r="M335" s="714">
        <v>1285.7142857142856</v>
      </c>
      <c r="N335" s="784">
        <v>1440</v>
      </c>
      <c r="O335" s="688" t="s">
        <v>46</v>
      </c>
      <c r="P335" s="691" t="s">
        <v>591</v>
      </c>
      <c r="Q335" s="715" t="s">
        <v>1161</v>
      </c>
      <c r="R335" s="716">
        <v>0</v>
      </c>
    </row>
    <row r="336" spans="1:18" s="694" customFormat="1" ht="75" customHeight="1">
      <c r="A336" s="681" t="s">
        <v>997</v>
      </c>
      <c r="B336" s="682" t="s">
        <v>53</v>
      </c>
      <c r="C336" s="683" t="s">
        <v>51</v>
      </c>
      <c r="D336" s="683" t="s">
        <v>54</v>
      </c>
      <c r="E336" s="719" t="s">
        <v>1142</v>
      </c>
      <c r="F336" s="686" t="s">
        <v>1143</v>
      </c>
      <c r="G336" s="723" t="s">
        <v>1144</v>
      </c>
      <c r="H336" s="731" t="s">
        <v>1145</v>
      </c>
      <c r="I336" s="687" t="s">
        <v>1</v>
      </c>
      <c r="J336" s="728">
        <v>2</v>
      </c>
      <c r="K336" s="713" t="s">
        <v>41</v>
      </c>
      <c r="L336" s="690">
        <f t="shared" si="21"/>
        <v>7499.999999999999</v>
      </c>
      <c r="M336" s="714">
        <v>14999.999999999998</v>
      </c>
      <c r="N336" s="784">
        <v>16800</v>
      </c>
      <c r="O336" s="688" t="s">
        <v>46</v>
      </c>
      <c r="P336" s="691" t="s">
        <v>591</v>
      </c>
      <c r="Q336" s="715" t="s">
        <v>1161</v>
      </c>
      <c r="R336" s="716">
        <v>0</v>
      </c>
    </row>
    <row r="337" spans="1:18" s="694" customFormat="1" ht="75" customHeight="1">
      <c r="A337" s="681" t="s">
        <v>998</v>
      </c>
      <c r="B337" s="682" t="s">
        <v>53</v>
      </c>
      <c r="C337" s="683" t="s">
        <v>51</v>
      </c>
      <c r="D337" s="683" t="s">
        <v>54</v>
      </c>
      <c r="E337" s="719" t="s">
        <v>1146</v>
      </c>
      <c r="F337" s="686" t="s">
        <v>1147</v>
      </c>
      <c r="G337" s="723" t="s">
        <v>1148</v>
      </c>
      <c r="H337" s="731" t="s">
        <v>1149</v>
      </c>
      <c r="I337" s="687" t="s">
        <v>1</v>
      </c>
      <c r="J337" s="728">
        <v>2</v>
      </c>
      <c r="K337" s="713" t="s">
        <v>41</v>
      </c>
      <c r="L337" s="690">
        <f t="shared" si="21"/>
        <v>1366.0714285714284</v>
      </c>
      <c r="M337" s="714">
        <v>2732.142857142857</v>
      </c>
      <c r="N337" s="784">
        <v>3060</v>
      </c>
      <c r="O337" s="688" t="s">
        <v>46</v>
      </c>
      <c r="P337" s="691" t="s">
        <v>591</v>
      </c>
      <c r="Q337" s="715" t="s">
        <v>1161</v>
      </c>
      <c r="R337" s="716">
        <v>0</v>
      </c>
    </row>
    <row r="338" spans="1:18" s="694" customFormat="1" ht="63" customHeight="1">
      <c r="A338" s="681" t="s">
        <v>999</v>
      </c>
      <c r="B338" s="682" t="s">
        <v>53</v>
      </c>
      <c r="C338" s="683" t="s">
        <v>51</v>
      </c>
      <c r="D338" s="683" t="s">
        <v>54</v>
      </c>
      <c r="E338" s="719" t="s">
        <v>1136</v>
      </c>
      <c r="F338" s="686" t="s">
        <v>1150</v>
      </c>
      <c r="G338" s="686" t="s">
        <v>1151</v>
      </c>
      <c r="H338" s="727" t="s">
        <v>1152</v>
      </c>
      <c r="I338" s="687" t="s">
        <v>1</v>
      </c>
      <c r="J338" s="728">
        <v>2</v>
      </c>
      <c r="K338" s="713" t="s">
        <v>41</v>
      </c>
      <c r="L338" s="690">
        <f t="shared" si="21"/>
        <v>1071.4285714285713</v>
      </c>
      <c r="M338" s="714">
        <v>2142.8571428571427</v>
      </c>
      <c r="N338" s="784">
        <v>2400</v>
      </c>
      <c r="O338" s="688" t="s">
        <v>46</v>
      </c>
      <c r="P338" s="691" t="s">
        <v>591</v>
      </c>
      <c r="Q338" s="715" t="s">
        <v>1161</v>
      </c>
      <c r="R338" s="716">
        <v>0</v>
      </c>
    </row>
    <row r="339" spans="1:18" s="694" customFormat="1" ht="60.75" customHeight="1">
      <c r="A339" s="681" t="s">
        <v>1000</v>
      </c>
      <c r="B339" s="682" t="s">
        <v>53</v>
      </c>
      <c r="C339" s="683" t="s">
        <v>51</v>
      </c>
      <c r="D339" s="683" t="s">
        <v>54</v>
      </c>
      <c r="E339" s="719" t="s">
        <v>1136</v>
      </c>
      <c r="F339" s="686" t="s">
        <v>1153</v>
      </c>
      <c r="G339" s="686" t="s">
        <v>1153</v>
      </c>
      <c r="H339" s="727" t="s">
        <v>1154</v>
      </c>
      <c r="I339" s="687" t="s">
        <v>1</v>
      </c>
      <c r="J339" s="728">
        <v>1</v>
      </c>
      <c r="K339" s="713" t="s">
        <v>41</v>
      </c>
      <c r="L339" s="690">
        <f t="shared" si="21"/>
        <v>169.64285714285714</v>
      </c>
      <c r="M339" s="714">
        <v>169.64285714285714</v>
      </c>
      <c r="N339" s="784">
        <v>190</v>
      </c>
      <c r="O339" s="688" t="s">
        <v>46</v>
      </c>
      <c r="P339" s="691" t="s">
        <v>591</v>
      </c>
      <c r="Q339" s="715" t="s">
        <v>1161</v>
      </c>
      <c r="R339" s="716">
        <v>0</v>
      </c>
    </row>
    <row r="340" spans="1:18" s="694" customFormat="1" ht="75" customHeight="1">
      <c r="A340" s="681" t="s">
        <v>1001</v>
      </c>
      <c r="B340" s="682" t="s">
        <v>53</v>
      </c>
      <c r="C340" s="683" t="s">
        <v>51</v>
      </c>
      <c r="D340" s="683" t="s">
        <v>54</v>
      </c>
      <c r="E340" s="719" t="s">
        <v>1136</v>
      </c>
      <c r="F340" s="686" t="s">
        <v>1155</v>
      </c>
      <c r="G340" s="686" t="s">
        <v>1155</v>
      </c>
      <c r="H340" s="727" t="s">
        <v>1156</v>
      </c>
      <c r="I340" s="687" t="s">
        <v>1</v>
      </c>
      <c r="J340" s="728">
        <v>15</v>
      </c>
      <c r="K340" s="713" t="s">
        <v>1159</v>
      </c>
      <c r="L340" s="690">
        <f t="shared" si="21"/>
        <v>44.348214285714285</v>
      </c>
      <c r="M340" s="714">
        <v>665.2232142857142</v>
      </c>
      <c r="N340" s="784">
        <v>745.05</v>
      </c>
      <c r="O340" s="688" t="s">
        <v>46</v>
      </c>
      <c r="P340" s="691" t="s">
        <v>591</v>
      </c>
      <c r="Q340" s="715" t="s">
        <v>1161</v>
      </c>
      <c r="R340" s="716">
        <v>0</v>
      </c>
    </row>
    <row r="341" spans="1:18" s="94" customFormat="1" ht="75" customHeight="1">
      <c r="A341" s="80" t="s">
        <v>1212</v>
      </c>
      <c r="B341" s="81" t="s">
        <v>53</v>
      </c>
      <c r="C341" s="99" t="s">
        <v>51</v>
      </c>
      <c r="D341" s="99" t="s">
        <v>54</v>
      </c>
      <c r="E341" s="757" t="s">
        <v>1136</v>
      </c>
      <c r="F341" s="758" t="s">
        <v>583</v>
      </c>
      <c r="G341" s="96" t="s">
        <v>584</v>
      </c>
      <c r="H341" s="103" t="s">
        <v>1213</v>
      </c>
      <c r="I341" s="104" t="s">
        <v>1</v>
      </c>
      <c r="J341" s="105">
        <v>1</v>
      </c>
      <c r="K341" s="106" t="s">
        <v>1160</v>
      </c>
      <c r="L341" s="107">
        <f aca="true" t="shared" si="22" ref="L341:L346">M341/J341</f>
        <v>98214.28571428571</v>
      </c>
      <c r="M341" s="108">
        <f aca="true" t="shared" si="23" ref="M341:M346">N341/1.12</f>
        <v>98214.28571428571</v>
      </c>
      <c r="N341" s="773">
        <v>110000</v>
      </c>
      <c r="O341" s="109" t="s">
        <v>45</v>
      </c>
      <c r="P341" s="92" t="s">
        <v>591</v>
      </c>
      <c r="Q341" s="110" t="s">
        <v>1214</v>
      </c>
      <c r="R341" s="93">
        <v>0</v>
      </c>
    </row>
    <row r="342" spans="1:18" s="572" customFormat="1" ht="75" customHeight="1">
      <c r="A342" s="558" t="s">
        <v>1277</v>
      </c>
      <c r="B342" s="559" t="s">
        <v>53</v>
      </c>
      <c r="C342" s="560" t="s">
        <v>51</v>
      </c>
      <c r="D342" s="560" t="s">
        <v>54</v>
      </c>
      <c r="E342" s="596" t="s">
        <v>1279</v>
      </c>
      <c r="F342" s="597" t="s">
        <v>1278</v>
      </c>
      <c r="G342" s="562" t="s">
        <v>1278</v>
      </c>
      <c r="H342" s="562" t="s">
        <v>1278</v>
      </c>
      <c r="I342" s="598" t="s">
        <v>1</v>
      </c>
      <c r="J342" s="599">
        <v>1</v>
      </c>
      <c r="K342" s="600" t="s">
        <v>1160</v>
      </c>
      <c r="L342" s="601">
        <f t="shared" si="22"/>
        <v>44642.85714285714</v>
      </c>
      <c r="M342" s="602">
        <f t="shared" si="23"/>
        <v>44642.85714285714</v>
      </c>
      <c r="N342" s="822">
        <v>50000</v>
      </c>
      <c r="O342" s="603" t="s">
        <v>45</v>
      </c>
      <c r="P342" s="570" t="s">
        <v>591</v>
      </c>
      <c r="Q342" s="571" t="s">
        <v>1214</v>
      </c>
      <c r="R342" s="587">
        <v>0</v>
      </c>
    </row>
    <row r="343" spans="1:18" s="572" customFormat="1" ht="75" customHeight="1">
      <c r="A343" s="558" t="s">
        <v>1286</v>
      </c>
      <c r="B343" s="559" t="s">
        <v>53</v>
      </c>
      <c r="C343" s="560" t="s">
        <v>51</v>
      </c>
      <c r="D343" s="560" t="s">
        <v>54</v>
      </c>
      <c r="E343" s="561" t="s">
        <v>1284</v>
      </c>
      <c r="F343" s="586" t="s">
        <v>1282</v>
      </c>
      <c r="G343" s="586" t="s">
        <v>1285</v>
      </c>
      <c r="H343" s="604" t="s">
        <v>1283</v>
      </c>
      <c r="I343" s="598" t="s">
        <v>1</v>
      </c>
      <c r="J343" s="599">
        <v>2</v>
      </c>
      <c r="K343" s="600" t="s">
        <v>1281</v>
      </c>
      <c r="L343" s="601">
        <f t="shared" si="22"/>
        <v>31249.999999999996</v>
      </c>
      <c r="M343" s="602">
        <f t="shared" si="23"/>
        <v>62499.99999999999</v>
      </c>
      <c r="N343" s="822">
        <v>70000</v>
      </c>
      <c r="O343" s="603" t="s">
        <v>801</v>
      </c>
      <c r="P343" s="570" t="s">
        <v>591</v>
      </c>
      <c r="Q343" s="571" t="s">
        <v>1214</v>
      </c>
      <c r="R343" s="587">
        <v>0</v>
      </c>
    </row>
    <row r="344" spans="1:18" s="572" customFormat="1" ht="75" customHeight="1">
      <c r="A344" s="558" t="s">
        <v>1312</v>
      </c>
      <c r="B344" s="559" t="s">
        <v>53</v>
      </c>
      <c r="C344" s="560" t="s">
        <v>51</v>
      </c>
      <c r="D344" s="560" t="s">
        <v>54</v>
      </c>
      <c r="E344" s="561" t="s">
        <v>1288</v>
      </c>
      <c r="F344" s="586" t="s">
        <v>1287</v>
      </c>
      <c r="G344" s="576" t="s">
        <v>1289</v>
      </c>
      <c r="H344" s="576" t="s">
        <v>1289</v>
      </c>
      <c r="I344" s="598" t="s">
        <v>1</v>
      </c>
      <c r="J344" s="599">
        <v>1</v>
      </c>
      <c r="K344" s="600" t="s">
        <v>1281</v>
      </c>
      <c r="L344" s="601">
        <f t="shared" si="22"/>
        <v>62499.99999999999</v>
      </c>
      <c r="M344" s="602">
        <f t="shared" si="23"/>
        <v>62499.99999999999</v>
      </c>
      <c r="N344" s="822">
        <v>70000</v>
      </c>
      <c r="O344" s="603" t="s">
        <v>45</v>
      </c>
      <c r="P344" s="570" t="s">
        <v>591</v>
      </c>
      <c r="Q344" s="571" t="s">
        <v>1214</v>
      </c>
      <c r="R344" s="587">
        <v>0</v>
      </c>
    </row>
    <row r="345" spans="1:18" s="572" customFormat="1" ht="75" customHeight="1">
      <c r="A345" s="558" t="s">
        <v>1313</v>
      </c>
      <c r="B345" s="559" t="s">
        <v>53</v>
      </c>
      <c r="C345" s="560" t="s">
        <v>51</v>
      </c>
      <c r="D345" s="560" t="s">
        <v>54</v>
      </c>
      <c r="E345" s="608" t="s">
        <v>1293</v>
      </c>
      <c r="F345" s="606" t="s">
        <v>1290</v>
      </c>
      <c r="G345" s="775" t="s">
        <v>1291</v>
      </c>
      <c r="H345" s="639" t="s">
        <v>1292</v>
      </c>
      <c r="I345" s="598" t="s">
        <v>1</v>
      </c>
      <c r="J345" s="599">
        <v>1</v>
      </c>
      <c r="K345" s="600" t="s">
        <v>1281</v>
      </c>
      <c r="L345" s="601">
        <f t="shared" si="22"/>
        <v>131830.35714285713</v>
      </c>
      <c r="M345" s="602">
        <f t="shared" si="23"/>
        <v>131830.35714285713</v>
      </c>
      <c r="N345" s="822">
        <v>147650</v>
      </c>
      <c r="O345" s="603" t="s">
        <v>801</v>
      </c>
      <c r="P345" s="570" t="s">
        <v>591</v>
      </c>
      <c r="Q345" s="571" t="s">
        <v>1214</v>
      </c>
      <c r="R345" s="587">
        <v>0</v>
      </c>
    </row>
    <row r="346" spans="1:18" s="572" customFormat="1" ht="75" customHeight="1">
      <c r="A346" s="558" t="s">
        <v>1313</v>
      </c>
      <c r="B346" s="559" t="s">
        <v>53</v>
      </c>
      <c r="C346" s="560" t="s">
        <v>51</v>
      </c>
      <c r="D346" s="560" t="s">
        <v>54</v>
      </c>
      <c r="E346" s="561" t="s">
        <v>94</v>
      </c>
      <c r="F346" s="582" t="s">
        <v>1314</v>
      </c>
      <c r="G346" s="582" t="s">
        <v>1314</v>
      </c>
      <c r="H346" s="607" t="s">
        <v>1315</v>
      </c>
      <c r="I346" s="598" t="s">
        <v>1</v>
      </c>
      <c r="J346" s="599">
        <v>1</v>
      </c>
      <c r="K346" s="600" t="s">
        <v>1281</v>
      </c>
      <c r="L346" s="601">
        <f t="shared" si="22"/>
        <v>282946.4285714285</v>
      </c>
      <c r="M346" s="602">
        <f t="shared" si="23"/>
        <v>282946.4285714285</v>
      </c>
      <c r="N346" s="822">
        <v>316900</v>
      </c>
      <c r="O346" s="603" t="s">
        <v>801</v>
      </c>
      <c r="P346" s="570" t="s">
        <v>591</v>
      </c>
      <c r="Q346" s="571" t="s">
        <v>1214</v>
      </c>
      <c r="R346" s="587">
        <v>0</v>
      </c>
    </row>
    <row r="347" spans="1:18" s="572" customFormat="1" ht="75" customHeight="1">
      <c r="A347" s="558" t="s">
        <v>1316</v>
      </c>
      <c r="B347" s="559" t="s">
        <v>53</v>
      </c>
      <c r="C347" s="560" t="s">
        <v>51</v>
      </c>
      <c r="D347" s="560" t="s">
        <v>54</v>
      </c>
      <c r="E347" s="609" t="s">
        <v>588</v>
      </c>
      <c r="F347" s="610" t="s">
        <v>586</v>
      </c>
      <c r="G347" s="622" t="s">
        <v>819</v>
      </c>
      <c r="H347" s="622" t="s">
        <v>820</v>
      </c>
      <c r="I347" s="612" t="s">
        <v>1</v>
      </c>
      <c r="J347" s="565">
        <v>1</v>
      </c>
      <c r="K347" s="565" t="s">
        <v>41</v>
      </c>
      <c r="L347" s="568">
        <f aca="true" t="shared" si="24" ref="L347:L353">M347/J347</f>
        <v>89285.71428571428</v>
      </c>
      <c r="M347" s="575">
        <f aca="true" t="shared" si="25" ref="M347:M353">N347/1.12</f>
        <v>89285.71428571428</v>
      </c>
      <c r="N347" s="774">
        <v>100000</v>
      </c>
      <c r="O347" s="569" t="s">
        <v>45</v>
      </c>
      <c r="P347" s="570" t="s">
        <v>599</v>
      </c>
      <c r="Q347" s="571" t="s">
        <v>63</v>
      </c>
      <c r="R347" s="564">
        <v>0</v>
      </c>
    </row>
    <row r="348" spans="1:18" s="572" customFormat="1" ht="75" customHeight="1">
      <c r="A348" s="558" t="s">
        <v>1294</v>
      </c>
      <c r="B348" s="559" t="s">
        <v>53</v>
      </c>
      <c r="C348" s="560" t="s">
        <v>51</v>
      </c>
      <c r="D348" s="560" t="s">
        <v>54</v>
      </c>
      <c r="E348" s="616" t="s">
        <v>929</v>
      </c>
      <c r="F348" s="617" t="s">
        <v>825</v>
      </c>
      <c r="G348" s="639" t="s">
        <v>823</v>
      </c>
      <c r="H348" s="582" t="s">
        <v>824</v>
      </c>
      <c r="I348" s="612" t="s">
        <v>1</v>
      </c>
      <c r="J348" s="565">
        <v>1</v>
      </c>
      <c r="K348" s="565" t="s">
        <v>41</v>
      </c>
      <c r="L348" s="568">
        <f t="shared" si="24"/>
        <v>58035.71428571428</v>
      </c>
      <c r="M348" s="575">
        <f t="shared" si="25"/>
        <v>58035.71428571428</v>
      </c>
      <c r="N348" s="776">
        <v>65000</v>
      </c>
      <c r="O348" s="569" t="s">
        <v>45</v>
      </c>
      <c r="P348" s="570" t="s">
        <v>599</v>
      </c>
      <c r="Q348" s="571" t="s">
        <v>63</v>
      </c>
      <c r="R348" s="564">
        <v>0</v>
      </c>
    </row>
    <row r="349" spans="1:18" s="572" customFormat="1" ht="75" customHeight="1">
      <c r="A349" s="558" t="s">
        <v>1295</v>
      </c>
      <c r="B349" s="559" t="s">
        <v>53</v>
      </c>
      <c r="C349" s="560" t="s">
        <v>51</v>
      </c>
      <c r="D349" s="560" t="s">
        <v>54</v>
      </c>
      <c r="E349" s="619" t="s">
        <v>655</v>
      </c>
      <c r="F349" s="620" t="s">
        <v>825</v>
      </c>
      <c r="G349" s="640" t="s">
        <v>826</v>
      </c>
      <c r="H349" s="622" t="s">
        <v>827</v>
      </c>
      <c r="I349" s="612" t="s">
        <v>1</v>
      </c>
      <c r="J349" s="565">
        <v>1</v>
      </c>
      <c r="K349" s="565" t="s">
        <v>41</v>
      </c>
      <c r="L349" s="568">
        <f t="shared" si="24"/>
        <v>17857.142857142855</v>
      </c>
      <c r="M349" s="575">
        <f t="shared" si="25"/>
        <v>17857.142857142855</v>
      </c>
      <c r="N349" s="776">
        <v>20000</v>
      </c>
      <c r="O349" s="569" t="s">
        <v>45</v>
      </c>
      <c r="P349" s="570" t="s">
        <v>599</v>
      </c>
      <c r="Q349" s="571" t="s">
        <v>63</v>
      </c>
      <c r="R349" s="564">
        <v>0</v>
      </c>
    </row>
    <row r="350" spans="1:18" s="572" customFormat="1" ht="75" customHeight="1">
      <c r="A350" s="558" t="s">
        <v>1296</v>
      </c>
      <c r="B350" s="559" t="s">
        <v>53</v>
      </c>
      <c r="C350" s="560" t="s">
        <v>51</v>
      </c>
      <c r="D350" s="560" t="s">
        <v>54</v>
      </c>
      <c r="E350" s="619" t="s">
        <v>655</v>
      </c>
      <c r="F350" s="624" t="s">
        <v>1297</v>
      </c>
      <c r="G350" s="624" t="s">
        <v>1297</v>
      </c>
      <c r="H350" s="624" t="s">
        <v>1297</v>
      </c>
      <c r="I350" s="612" t="s">
        <v>1</v>
      </c>
      <c r="J350" s="565">
        <v>1</v>
      </c>
      <c r="K350" s="565" t="s">
        <v>41</v>
      </c>
      <c r="L350" s="568">
        <f t="shared" si="24"/>
        <v>31249.999999999996</v>
      </c>
      <c r="M350" s="575">
        <f t="shared" si="25"/>
        <v>31249.999999999996</v>
      </c>
      <c r="N350" s="776">
        <v>35000</v>
      </c>
      <c r="O350" s="569" t="s">
        <v>45</v>
      </c>
      <c r="P350" s="570" t="s">
        <v>599</v>
      </c>
      <c r="Q350" s="571" t="s">
        <v>63</v>
      </c>
      <c r="R350" s="564">
        <v>0</v>
      </c>
    </row>
    <row r="351" spans="1:18" s="572" customFormat="1" ht="75" customHeight="1">
      <c r="A351" s="558" t="s">
        <v>1298</v>
      </c>
      <c r="B351" s="559" t="s">
        <v>53</v>
      </c>
      <c r="C351" s="560" t="s">
        <v>51</v>
      </c>
      <c r="D351" s="560" t="s">
        <v>54</v>
      </c>
      <c r="E351" s="619" t="s">
        <v>655</v>
      </c>
      <c r="F351" s="624" t="s">
        <v>831</v>
      </c>
      <c r="G351" s="624" t="s">
        <v>831</v>
      </c>
      <c r="H351" s="622" t="s">
        <v>830</v>
      </c>
      <c r="I351" s="612" t="s">
        <v>1</v>
      </c>
      <c r="J351" s="565">
        <v>1</v>
      </c>
      <c r="K351" s="565" t="s">
        <v>41</v>
      </c>
      <c r="L351" s="568">
        <f t="shared" si="24"/>
        <v>44642.85714285714</v>
      </c>
      <c r="M351" s="575">
        <f t="shared" si="25"/>
        <v>44642.85714285714</v>
      </c>
      <c r="N351" s="776">
        <v>50000</v>
      </c>
      <c r="O351" s="569" t="s">
        <v>45</v>
      </c>
      <c r="P351" s="570" t="s">
        <v>599</v>
      </c>
      <c r="Q351" s="571" t="s">
        <v>63</v>
      </c>
      <c r="R351" s="564">
        <v>0</v>
      </c>
    </row>
    <row r="352" spans="1:18" s="572" customFormat="1" ht="75" customHeight="1">
      <c r="A352" s="558" t="s">
        <v>1299</v>
      </c>
      <c r="B352" s="559" t="s">
        <v>53</v>
      </c>
      <c r="C352" s="560" t="s">
        <v>51</v>
      </c>
      <c r="D352" s="560" t="s">
        <v>54</v>
      </c>
      <c r="E352" s="626" t="s">
        <v>657</v>
      </c>
      <c r="F352" s="627" t="s">
        <v>658</v>
      </c>
      <c r="G352" s="611" t="s">
        <v>834</v>
      </c>
      <c r="H352" s="629" t="s">
        <v>835</v>
      </c>
      <c r="I352" s="563" t="s">
        <v>1</v>
      </c>
      <c r="J352" s="565">
        <v>2</v>
      </c>
      <c r="K352" s="565" t="s">
        <v>41</v>
      </c>
      <c r="L352" s="568">
        <f t="shared" si="24"/>
        <v>80357.14285714286</v>
      </c>
      <c r="M352" s="575">
        <f t="shared" si="25"/>
        <v>160714.2857142857</v>
      </c>
      <c r="N352" s="776">
        <v>180000</v>
      </c>
      <c r="O352" s="569" t="s">
        <v>45</v>
      </c>
      <c r="P352" s="570" t="s">
        <v>599</v>
      </c>
      <c r="Q352" s="571" t="s">
        <v>63</v>
      </c>
      <c r="R352" s="564">
        <v>0</v>
      </c>
    </row>
    <row r="353" spans="1:18" s="694" customFormat="1" ht="75" customHeight="1">
      <c r="A353" s="681" t="s">
        <v>1306</v>
      </c>
      <c r="B353" s="682" t="s">
        <v>53</v>
      </c>
      <c r="C353" s="683" t="s">
        <v>51</v>
      </c>
      <c r="D353" s="683" t="s">
        <v>54</v>
      </c>
      <c r="E353" s="719" t="s">
        <v>1136</v>
      </c>
      <c r="F353" s="686" t="s">
        <v>1155</v>
      </c>
      <c r="G353" s="686" t="s">
        <v>1155</v>
      </c>
      <c r="H353" s="727" t="s">
        <v>1156</v>
      </c>
      <c r="I353" s="687" t="s">
        <v>1</v>
      </c>
      <c r="J353" s="728">
        <v>30</v>
      </c>
      <c r="K353" s="713" t="s">
        <v>1159</v>
      </c>
      <c r="L353" s="690">
        <f t="shared" si="24"/>
        <v>312.5</v>
      </c>
      <c r="M353" s="789">
        <f t="shared" si="25"/>
        <v>9375</v>
      </c>
      <c r="N353" s="784">
        <v>10500</v>
      </c>
      <c r="O353" s="688" t="s">
        <v>45</v>
      </c>
      <c r="P353" s="691" t="s">
        <v>591</v>
      </c>
      <c r="Q353" s="715" t="s">
        <v>1161</v>
      </c>
      <c r="R353" s="716">
        <v>0</v>
      </c>
    </row>
    <row r="354" spans="1:18" s="694" customFormat="1" ht="75" customHeight="1">
      <c r="A354" s="681" t="s">
        <v>1307</v>
      </c>
      <c r="B354" s="682" t="s">
        <v>53</v>
      </c>
      <c r="C354" s="683" t="s">
        <v>51</v>
      </c>
      <c r="D354" s="683" t="s">
        <v>54</v>
      </c>
      <c r="E354" s="719" t="s">
        <v>1136</v>
      </c>
      <c r="F354" s="686" t="s">
        <v>1155</v>
      </c>
      <c r="G354" s="686" t="s">
        <v>1155</v>
      </c>
      <c r="H354" s="727" t="s">
        <v>1308</v>
      </c>
      <c r="I354" s="687" t="s">
        <v>1</v>
      </c>
      <c r="J354" s="728">
        <v>40</v>
      </c>
      <c r="K354" s="713" t="s">
        <v>1159</v>
      </c>
      <c r="L354" s="690">
        <f>M354/J354</f>
        <v>223.2142857142857</v>
      </c>
      <c r="M354" s="789">
        <f>N354/1.12</f>
        <v>8928.571428571428</v>
      </c>
      <c r="N354" s="784">
        <v>10000</v>
      </c>
      <c r="O354" s="688" t="s">
        <v>45</v>
      </c>
      <c r="P354" s="691" t="s">
        <v>591</v>
      </c>
      <c r="Q354" s="715" t="s">
        <v>1161</v>
      </c>
      <c r="R354" s="716">
        <v>0</v>
      </c>
    </row>
    <row r="355" spans="1:18" s="694" customFormat="1" ht="75" customHeight="1">
      <c r="A355" s="681" t="s">
        <v>1309</v>
      </c>
      <c r="B355" s="682" t="s">
        <v>53</v>
      </c>
      <c r="C355" s="683" t="s">
        <v>51</v>
      </c>
      <c r="D355" s="683" t="s">
        <v>54</v>
      </c>
      <c r="E355" s="684" t="s">
        <v>417</v>
      </c>
      <c r="F355" s="685" t="s">
        <v>418</v>
      </c>
      <c r="G355" s="685" t="s">
        <v>419</v>
      </c>
      <c r="H355" s="695" t="s">
        <v>420</v>
      </c>
      <c r="I355" s="687" t="s">
        <v>1</v>
      </c>
      <c r="J355" s="688">
        <v>50</v>
      </c>
      <c r="K355" s="688" t="s">
        <v>41</v>
      </c>
      <c r="L355" s="689">
        <f>M355/J355</f>
        <v>312.49999999999994</v>
      </c>
      <c r="M355" s="690">
        <f>N355/1.12</f>
        <v>15624.999999999998</v>
      </c>
      <c r="N355" s="785">
        <v>17500</v>
      </c>
      <c r="O355" s="691" t="s">
        <v>45</v>
      </c>
      <c r="P355" s="691" t="s">
        <v>599</v>
      </c>
      <c r="Q355" s="692" t="s">
        <v>600</v>
      </c>
      <c r="R355" s="693">
        <v>0</v>
      </c>
    </row>
    <row r="356" spans="1:18" ht="34.5" customHeight="1">
      <c r="A356" s="1"/>
      <c r="B356" s="1"/>
      <c r="C356" s="1"/>
      <c r="D356" s="1"/>
      <c r="E356" s="12"/>
      <c r="F356" s="590"/>
      <c r="G356" s="590"/>
      <c r="H356" s="590"/>
      <c r="I356" s="1"/>
      <c r="J356" s="17"/>
      <c r="K356" s="17"/>
      <c r="L356" s="1068" t="s">
        <v>449</v>
      </c>
      <c r="M356" s="1068"/>
      <c r="N356" s="23">
        <f>SUM(N143:N355)</f>
        <v>15094700</v>
      </c>
      <c r="O356" s="1"/>
      <c r="P356" s="2"/>
      <c r="Q356" s="2"/>
      <c r="R356" s="18"/>
    </row>
    <row r="357" spans="1:18" ht="16.5">
      <c r="A357" s="1"/>
      <c r="B357" s="1"/>
      <c r="C357" s="1"/>
      <c r="D357" s="1"/>
      <c r="E357" s="12"/>
      <c r="F357" s="1"/>
      <c r="G357" s="1"/>
      <c r="H357" s="1"/>
      <c r="I357" s="1"/>
      <c r="J357" s="19"/>
      <c r="K357" s="19"/>
      <c r="L357" s="19"/>
      <c r="M357" s="78" t="s">
        <v>448</v>
      </c>
      <c r="N357" s="63">
        <f>N68+N142+N356</f>
        <v>432292324.8000001</v>
      </c>
      <c r="O357" s="19"/>
      <c r="P357" s="1"/>
      <c r="Q357" s="1"/>
      <c r="R357" s="15"/>
    </row>
    <row r="358" spans="1:18" ht="18.75">
      <c r="A358" s="25" t="s">
        <v>575</v>
      </c>
      <c r="B358" s="25"/>
      <c r="C358" s="25"/>
      <c r="D358" s="25"/>
      <c r="E358" s="25"/>
      <c r="F358" s="25"/>
      <c r="G358" s="36"/>
      <c r="H358" s="36"/>
      <c r="I358" s="4"/>
      <c r="J358" s="27"/>
      <c r="K358" s="27"/>
      <c r="L358" s="27"/>
      <c r="M358" s="28"/>
      <c r="N358" s="29"/>
      <c r="O358" s="27"/>
      <c r="P358" s="4"/>
      <c r="Q358" s="4"/>
      <c r="R358" s="5"/>
    </row>
    <row r="360" spans="1:8" ht="15">
      <c r="A360" s="25" t="s">
        <v>574</v>
      </c>
      <c r="B360" s="25"/>
      <c r="C360" s="25"/>
      <c r="D360" s="25"/>
      <c r="E360" s="26"/>
      <c r="F360" s="25"/>
      <c r="G360" s="37"/>
      <c r="H360" s="37"/>
    </row>
    <row r="361" ht="15">
      <c r="N361" s="31"/>
    </row>
    <row r="362" ht="15">
      <c r="N362" s="72"/>
    </row>
    <row r="363" ht="15">
      <c r="M363" s="30"/>
    </row>
    <row r="364" ht="15">
      <c r="O364" s="32"/>
    </row>
    <row r="366" ht="15">
      <c r="Q366" s="69"/>
    </row>
    <row r="367" spans="12:15" ht="15">
      <c r="L367" s="34"/>
      <c r="O367" s="33"/>
    </row>
  </sheetData>
  <sheetProtection/>
  <mergeCells count="7">
    <mergeCell ref="L68:M68"/>
    <mergeCell ref="L142:M142"/>
    <mergeCell ref="L356:M356"/>
    <mergeCell ref="J1:Q1"/>
    <mergeCell ref="J2:Q2"/>
    <mergeCell ref="A5:R5"/>
    <mergeCell ref="N4:R4"/>
  </mergeCells>
  <printOptions/>
  <pageMargins left="0.1968503937007874" right="0.11811023622047245"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X438"/>
  <sheetViews>
    <sheetView tabSelected="1" zoomScalePageLayoutView="0" workbookViewId="0" topLeftCell="B4">
      <selection activeCell="A5" sqref="A5:R5"/>
    </sheetView>
  </sheetViews>
  <sheetFormatPr defaultColWidth="9.00390625" defaultRowHeight="15"/>
  <cols>
    <col min="1" max="1" width="5.140625" style="832" customWidth="1"/>
    <col min="2" max="2" width="4.00390625" style="832" customWidth="1"/>
    <col min="3" max="3" width="4.8515625" style="832" customWidth="1"/>
    <col min="4" max="4" width="5.00390625" style="832" customWidth="1"/>
    <col min="5" max="5" width="5.421875" style="833" customWidth="1"/>
    <col min="6" max="6" width="10.00390625" style="832" customWidth="1"/>
    <col min="7" max="7" width="11.28125" style="832" customWidth="1"/>
    <col min="8" max="8" width="10.7109375" style="832" customWidth="1"/>
    <col min="9" max="9" width="9.421875" style="832" customWidth="1"/>
    <col min="10" max="10" width="6.00390625" style="852" customWidth="1"/>
    <col min="11" max="11" width="6.28125" style="853" customWidth="1"/>
    <col min="12" max="12" width="11.421875" style="853" customWidth="1"/>
    <col min="13" max="13" width="9.421875" style="853" customWidth="1"/>
    <col min="14" max="14" width="12.140625" style="853" customWidth="1"/>
    <col min="15" max="15" width="5.421875" style="832" customWidth="1"/>
    <col min="16" max="16" width="7.57421875" style="832" customWidth="1"/>
    <col min="17" max="17" width="8.8515625" style="832" customWidth="1"/>
    <col min="18" max="18" width="9.140625" style="832" customWidth="1"/>
    <col min="19" max="19" width="14.57421875" style="831" customWidth="1"/>
    <col min="20" max="20" width="11.140625" style="831" bestFit="1" customWidth="1"/>
    <col min="21" max="21" width="12.140625" style="831" bestFit="1" customWidth="1"/>
    <col min="22" max="16384" width="9.00390625" style="831" customWidth="1"/>
  </cols>
  <sheetData>
    <row r="1" spans="10:17" ht="24.75" customHeight="1" hidden="1">
      <c r="J1" s="1073"/>
      <c r="K1" s="1073"/>
      <c r="L1" s="1073"/>
      <c r="M1" s="1073"/>
      <c r="N1" s="1073"/>
      <c r="O1" s="1073"/>
      <c r="P1" s="1073"/>
      <c r="Q1" s="1073"/>
    </row>
    <row r="2" spans="10:17" ht="24.75" customHeight="1" hidden="1">
      <c r="J2" s="1073"/>
      <c r="K2" s="1073"/>
      <c r="L2" s="1073"/>
      <c r="M2" s="1073"/>
      <c r="N2" s="1073"/>
      <c r="O2" s="1073"/>
      <c r="P2" s="1073"/>
      <c r="Q2" s="1073"/>
    </row>
    <row r="3" spans="9:17" ht="32.25" customHeight="1" hidden="1">
      <c r="I3" s="834"/>
      <c r="J3" s="835"/>
      <c r="K3" s="834"/>
      <c r="L3" s="834"/>
      <c r="M3" s="834"/>
      <c r="N3" s="834"/>
      <c r="O3" s="834"/>
      <c r="P3" s="834"/>
      <c r="Q3" s="834"/>
    </row>
    <row r="4" spans="9:18" ht="44.25" customHeight="1">
      <c r="I4" s="834"/>
      <c r="J4" s="835"/>
      <c r="K4" s="834"/>
      <c r="L4" s="834"/>
      <c r="M4" s="834"/>
      <c r="N4" s="1074" t="s">
        <v>2069</v>
      </c>
      <c r="O4" s="1074"/>
      <c r="P4" s="1074"/>
      <c r="Q4" s="1074"/>
      <c r="R4" s="1074"/>
    </row>
    <row r="5" spans="1:18" ht="32.25" customHeight="1">
      <c r="A5" s="1075" t="s">
        <v>1491</v>
      </c>
      <c r="B5" s="1075"/>
      <c r="C5" s="1075"/>
      <c r="D5" s="1075"/>
      <c r="E5" s="1075"/>
      <c r="F5" s="1075"/>
      <c r="G5" s="1075"/>
      <c r="H5" s="1075"/>
      <c r="I5" s="1075"/>
      <c r="J5" s="1075"/>
      <c r="K5" s="1075"/>
      <c r="L5" s="1075"/>
      <c r="M5" s="1075"/>
      <c r="N5" s="1075"/>
      <c r="O5" s="1075"/>
      <c r="P5" s="1075"/>
      <c r="Q5" s="1075"/>
      <c r="R5" s="1075"/>
    </row>
    <row r="6" spans="1:18" ht="108.75" customHeight="1">
      <c r="A6" s="836" t="s">
        <v>27</v>
      </c>
      <c r="B6" s="836" t="s">
        <v>49</v>
      </c>
      <c r="C6" s="837" t="s">
        <v>50</v>
      </c>
      <c r="D6" s="837" t="s">
        <v>52</v>
      </c>
      <c r="E6" s="837" t="s">
        <v>86</v>
      </c>
      <c r="F6" s="837" t="s">
        <v>3</v>
      </c>
      <c r="G6" s="837" t="s">
        <v>322</v>
      </c>
      <c r="H6" s="837" t="s">
        <v>28</v>
      </c>
      <c r="I6" s="836" t="s">
        <v>4</v>
      </c>
      <c r="J6" s="836" t="s">
        <v>38</v>
      </c>
      <c r="K6" s="836" t="s">
        <v>10</v>
      </c>
      <c r="L6" s="836" t="s">
        <v>332</v>
      </c>
      <c r="M6" s="772" t="s">
        <v>333</v>
      </c>
      <c r="N6" s="772" t="s">
        <v>334</v>
      </c>
      <c r="O6" s="836" t="s">
        <v>26</v>
      </c>
      <c r="P6" s="836" t="s">
        <v>17</v>
      </c>
      <c r="Q6" s="836" t="s">
        <v>18</v>
      </c>
      <c r="R6" s="836" t="s">
        <v>48</v>
      </c>
    </row>
    <row r="7" spans="1:18" ht="108.75" customHeight="1">
      <c r="A7" s="829" t="s">
        <v>452</v>
      </c>
      <c r="B7" s="875" t="s">
        <v>53</v>
      </c>
      <c r="C7" s="876" t="s">
        <v>51</v>
      </c>
      <c r="D7" s="876" t="s">
        <v>19</v>
      </c>
      <c r="E7" s="877" t="s">
        <v>313</v>
      </c>
      <c r="F7" s="48" t="s">
        <v>314</v>
      </c>
      <c r="G7" s="48" t="s">
        <v>315</v>
      </c>
      <c r="H7" s="46" t="s">
        <v>1859</v>
      </c>
      <c r="I7" s="43" t="s">
        <v>1</v>
      </c>
      <c r="J7" s="55">
        <v>1</v>
      </c>
      <c r="K7" s="54" t="s">
        <v>19</v>
      </c>
      <c r="L7" s="878">
        <f>M7/J7</f>
        <v>2922678.5714285714</v>
      </c>
      <c r="M7" s="878">
        <f aca="true" t="shared" si="0" ref="M7:M12">N7/1.12</f>
        <v>2922678.5714285714</v>
      </c>
      <c r="N7" s="1047">
        <v>3273400</v>
      </c>
      <c r="O7" s="43" t="s">
        <v>1326</v>
      </c>
      <c r="P7" s="830" t="s">
        <v>591</v>
      </c>
      <c r="Q7" s="830" t="s">
        <v>1492</v>
      </c>
      <c r="R7" s="879">
        <v>0</v>
      </c>
    </row>
    <row r="8" spans="1:18" ht="79.5" customHeight="1">
      <c r="A8" s="829" t="s">
        <v>453</v>
      </c>
      <c r="B8" s="875" t="s">
        <v>53</v>
      </c>
      <c r="C8" s="876" t="s">
        <v>51</v>
      </c>
      <c r="D8" s="876" t="s">
        <v>19</v>
      </c>
      <c r="E8" s="877" t="s">
        <v>313</v>
      </c>
      <c r="F8" s="48" t="s">
        <v>314</v>
      </c>
      <c r="G8" s="48" t="s">
        <v>315</v>
      </c>
      <c r="H8" s="46" t="s">
        <v>1407</v>
      </c>
      <c r="I8" s="43" t="s">
        <v>1</v>
      </c>
      <c r="J8" s="55">
        <v>1</v>
      </c>
      <c r="K8" s="54" t="s">
        <v>19</v>
      </c>
      <c r="L8" s="878">
        <f aca="true" t="shared" si="1" ref="L8:L48">M8/J8</f>
        <v>499999.99999999994</v>
      </c>
      <c r="M8" s="878">
        <f t="shared" si="0"/>
        <v>499999.99999999994</v>
      </c>
      <c r="N8" s="1047">
        <v>560000</v>
      </c>
      <c r="O8" s="43" t="s">
        <v>393</v>
      </c>
      <c r="P8" s="830" t="s">
        <v>591</v>
      </c>
      <c r="Q8" s="830" t="s">
        <v>1492</v>
      </c>
      <c r="R8" s="879">
        <v>0</v>
      </c>
    </row>
    <row r="9" spans="1:18" ht="79.5" customHeight="1">
      <c r="A9" s="829" t="s">
        <v>661</v>
      </c>
      <c r="B9" s="875" t="s">
        <v>53</v>
      </c>
      <c r="C9" s="876" t="s">
        <v>51</v>
      </c>
      <c r="D9" s="876" t="s">
        <v>19</v>
      </c>
      <c r="E9" s="877" t="s">
        <v>313</v>
      </c>
      <c r="F9" s="48" t="s">
        <v>314</v>
      </c>
      <c r="G9" s="48" t="s">
        <v>315</v>
      </c>
      <c r="H9" s="46" t="s">
        <v>1406</v>
      </c>
      <c r="I9" s="43" t="s">
        <v>1</v>
      </c>
      <c r="J9" s="55">
        <v>1</v>
      </c>
      <c r="K9" s="54" t="s">
        <v>19</v>
      </c>
      <c r="L9" s="878">
        <f t="shared" si="1"/>
        <v>499999.99999999994</v>
      </c>
      <c r="M9" s="878">
        <f t="shared" si="0"/>
        <v>499999.99999999994</v>
      </c>
      <c r="N9" s="1047">
        <v>560000</v>
      </c>
      <c r="O9" s="43" t="s">
        <v>393</v>
      </c>
      <c r="P9" s="830" t="s">
        <v>591</v>
      </c>
      <c r="Q9" s="830" t="s">
        <v>1492</v>
      </c>
      <c r="R9" s="879">
        <v>0</v>
      </c>
    </row>
    <row r="10" spans="1:18" ht="79.5" customHeight="1">
      <c r="A10" s="829" t="s">
        <v>662</v>
      </c>
      <c r="B10" s="875" t="s">
        <v>53</v>
      </c>
      <c r="C10" s="876" t="s">
        <v>51</v>
      </c>
      <c r="D10" s="876" t="s">
        <v>19</v>
      </c>
      <c r="E10" s="877" t="s">
        <v>313</v>
      </c>
      <c r="F10" s="48" t="s">
        <v>314</v>
      </c>
      <c r="G10" s="48" t="s">
        <v>315</v>
      </c>
      <c r="H10" s="46" t="s">
        <v>1408</v>
      </c>
      <c r="I10" s="43" t="s">
        <v>1</v>
      </c>
      <c r="J10" s="55">
        <v>1</v>
      </c>
      <c r="K10" s="54" t="s">
        <v>19</v>
      </c>
      <c r="L10" s="878">
        <f t="shared" si="1"/>
        <v>499999.99999999994</v>
      </c>
      <c r="M10" s="878">
        <f t="shared" si="0"/>
        <v>499999.99999999994</v>
      </c>
      <c r="N10" s="1047">
        <v>560000</v>
      </c>
      <c r="O10" s="43" t="s">
        <v>393</v>
      </c>
      <c r="P10" s="830" t="s">
        <v>591</v>
      </c>
      <c r="Q10" s="830" t="s">
        <v>592</v>
      </c>
      <c r="R10" s="879">
        <v>0</v>
      </c>
    </row>
    <row r="11" spans="1:18" ht="79.5" customHeight="1">
      <c r="A11" s="829" t="s">
        <v>1340</v>
      </c>
      <c r="B11" s="875" t="s">
        <v>53</v>
      </c>
      <c r="C11" s="876" t="s">
        <v>51</v>
      </c>
      <c r="D11" s="876" t="s">
        <v>19</v>
      </c>
      <c r="E11" s="877" t="s">
        <v>313</v>
      </c>
      <c r="F11" s="48" t="s">
        <v>314</v>
      </c>
      <c r="G11" s="48" t="s">
        <v>315</v>
      </c>
      <c r="H11" s="46" t="s">
        <v>1548</v>
      </c>
      <c r="I11" s="43" t="s">
        <v>1</v>
      </c>
      <c r="J11" s="55">
        <v>1</v>
      </c>
      <c r="K11" s="54" t="s">
        <v>19</v>
      </c>
      <c r="L11" s="878">
        <f t="shared" si="1"/>
        <v>499999.99999999994</v>
      </c>
      <c r="M11" s="878">
        <f t="shared" si="0"/>
        <v>499999.99999999994</v>
      </c>
      <c r="N11" s="880">
        <v>560000</v>
      </c>
      <c r="O11" s="43" t="s">
        <v>393</v>
      </c>
      <c r="P11" s="830" t="s">
        <v>591</v>
      </c>
      <c r="Q11" s="830" t="s">
        <v>1492</v>
      </c>
      <c r="R11" s="879">
        <v>0</v>
      </c>
    </row>
    <row r="12" spans="1:18" ht="79.5" customHeight="1">
      <c r="A12" s="829" t="s">
        <v>454</v>
      </c>
      <c r="B12" s="875" t="s">
        <v>53</v>
      </c>
      <c r="C12" s="876" t="s">
        <v>51</v>
      </c>
      <c r="D12" s="876" t="s">
        <v>19</v>
      </c>
      <c r="E12" s="877" t="s">
        <v>1440</v>
      </c>
      <c r="F12" s="48" t="s">
        <v>314</v>
      </c>
      <c r="G12" s="48" t="s">
        <v>315</v>
      </c>
      <c r="H12" s="46" t="s">
        <v>1406</v>
      </c>
      <c r="I12" s="43" t="s">
        <v>1</v>
      </c>
      <c r="J12" s="55">
        <v>1</v>
      </c>
      <c r="K12" s="54" t="s">
        <v>19</v>
      </c>
      <c r="L12" s="878">
        <f t="shared" si="1"/>
        <v>699999.9999999999</v>
      </c>
      <c r="M12" s="878">
        <f t="shared" si="0"/>
        <v>699999.9999999999</v>
      </c>
      <c r="N12" s="880">
        <v>784000</v>
      </c>
      <c r="O12" s="43" t="s">
        <v>58</v>
      </c>
      <c r="P12" s="830" t="s">
        <v>591</v>
      </c>
      <c r="Q12" s="830" t="s">
        <v>1492</v>
      </c>
      <c r="R12" s="879">
        <v>0</v>
      </c>
    </row>
    <row r="13" spans="1:18" ht="79.5" customHeight="1">
      <c r="A13" s="829" t="s">
        <v>455</v>
      </c>
      <c r="B13" s="875" t="s">
        <v>53</v>
      </c>
      <c r="C13" s="876" t="s">
        <v>51</v>
      </c>
      <c r="D13" s="876" t="s">
        <v>19</v>
      </c>
      <c r="E13" s="877" t="s">
        <v>1440</v>
      </c>
      <c r="F13" s="48" t="s">
        <v>314</v>
      </c>
      <c r="G13" s="48" t="s">
        <v>315</v>
      </c>
      <c r="H13" s="46" t="s">
        <v>1407</v>
      </c>
      <c r="I13" s="43" t="s">
        <v>1</v>
      </c>
      <c r="J13" s="55">
        <v>1</v>
      </c>
      <c r="K13" s="54" t="s">
        <v>19</v>
      </c>
      <c r="L13" s="878">
        <f t="shared" si="1"/>
        <v>699999.9999999999</v>
      </c>
      <c r="M13" s="878">
        <f aca="true" t="shared" si="2" ref="M13:M19">N13/1.12</f>
        <v>699999.9999999999</v>
      </c>
      <c r="N13" s="880">
        <v>784000</v>
      </c>
      <c r="O13" s="43" t="s">
        <v>58</v>
      </c>
      <c r="P13" s="830" t="s">
        <v>591</v>
      </c>
      <c r="Q13" s="830" t="s">
        <v>1492</v>
      </c>
      <c r="R13" s="879">
        <v>0</v>
      </c>
    </row>
    <row r="14" spans="1:18" ht="79.5" customHeight="1">
      <c r="A14" s="829" t="s">
        <v>456</v>
      </c>
      <c r="B14" s="875" t="s">
        <v>53</v>
      </c>
      <c r="C14" s="876" t="s">
        <v>51</v>
      </c>
      <c r="D14" s="876" t="s">
        <v>19</v>
      </c>
      <c r="E14" s="877" t="s">
        <v>1440</v>
      </c>
      <c r="F14" s="48" t="s">
        <v>314</v>
      </c>
      <c r="G14" s="48" t="s">
        <v>315</v>
      </c>
      <c r="H14" s="881" t="s">
        <v>1549</v>
      </c>
      <c r="I14" s="43" t="s">
        <v>1</v>
      </c>
      <c r="J14" s="55">
        <v>1</v>
      </c>
      <c r="K14" s="54" t="s">
        <v>19</v>
      </c>
      <c r="L14" s="878">
        <f t="shared" si="1"/>
        <v>699999.9999999999</v>
      </c>
      <c r="M14" s="878">
        <f t="shared" si="2"/>
        <v>699999.9999999999</v>
      </c>
      <c r="N14" s="880">
        <v>784000</v>
      </c>
      <c r="O14" s="43" t="s">
        <v>58</v>
      </c>
      <c r="P14" s="830" t="s">
        <v>591</v>
      </c>
      <c r="Q14" s="830" t="s">
        <v>1492</v>
      </c>
      <c r="R14" s="879">
        <v>0</v>
      </c>
    </row>
    <row r="15" spans="1:18" ht="79.5" customHeight="1">
      <c r="A15" s="829" t="s">
        <v>457</v>
      </c>
      <c r="B15" s="875" t="s">
        <v>53</v>
      </c>
      <c r="C15" s="876" t="s">
        <v>51</v>
      </c>
      <c r="D15" s="876" t="s">
        <v>19</v>
      </c>
      <c r="E15" s="877" t="s">
        <v>1440</v>
      </c>
      <c r="F15" s="48" t="s">
        <v>314</v>
      </c>
      <c r="G15" s="48" t="s">
        <v>315</v>
      </c>
      <c r="H15" s="882" t="s">
        <v>1550</v>
      </c>
      <c r="I15" s="43" t="s">
        <v>1</v>
      </c>
      <c r="J15" s="55">
        <v>1</v>
      </c>
      <c r="K15" s="54" t="s">
        <v>19</v>
      </c>
      <c r="L15" s="878">
        <f t="shared" si="1"/>
        <v>499999.99999999994</v>
      </c>
      <c r="M15" s="878">
        <f t="shared" si="2"/>
        <v>499999.99999999994</v>
      </c>
      <c r="N15" s="1048">
        <v>560000</v>
      </c>
      <c r="O15" s="43" t="s">
        <v>58</v>
      </c>
      <c r="P15" s="830" t="s">
        <v>591</v>
      </c>
      <c r="Q15" s="830" t="s">
        <v>1492</v>
      </c>
      <c r="R15" s="879">
        <v>0</v>
      </c>
    </row>
    <row r="16" spans="1:18" ht="79.5" customHeight="1">
      <c r="A16" s="829" t="s">
        <v>663</v>
      </c>
      <c r="B16" s="875" t="s">
        <v>53</v>
      </c>
      <c r="C16" s="876" t="s">
        <v>51</v>
      </c>
      <c r="D16" s="876" t="s">
        <v>19</v>
      </c>
      <c r="E16" s="877" t="s">
        <v>1440</v>
      </c>
      <c r="F16" s="48" t="s">
        <v>314</v>
      </c>
      <c r="G16" s="48" t="s">
        <v>315</v>
      </c>
      <c r="H16" s="46" t="s">
        <v>1406</v>
      </c>
      <c r="I16" s="43" t="s">
        <v>1</v>
      </c>
      <c r="J16" s="55">
        <v>1</v>
      </c>
      <c r="K16" s="54" t="s">
        <v>19</v>
      </c>
      <c r="L16" s="878">
        <f t="shared" si="1"/>
        <v>699999.9999999999</v>
      </c>
      <c r="M16" s="878">
        <f>N16/1.12</f>
        <v>699999.9999999999</v>
      </c>
      <c r="N16" s="880">
        <v>784000</v>
      </c>
      <c r="O16" s="43" t="s">
        <v>59</v>
      </c>
      <c r="P16" s="830" t="s">
        <v>591</v>
      </c>
      <c r="Q16" s="830" t="s">
        <v>1492</v>
      </c>
      <c r="R16" s="879">
        <v>0</v>
      </c>
    </row>
    <row r="17" spans="1:18" ht="79.5" customHeight="1">
      <c r="A17" s="829" t="s">
        <v>458</v>
      </c>
      <c r="B17" s="875" t="s">
        <v>53</v>
      </c>
      <c r="C17" s="876" t="s">
        <v>51</v>
      </c>
      <c r="D17" s="876" t="s">
        <v>19</v>
      </c>
      <c r="E17" s="877" t="s">
        <v>1440</v>
      </c>
      <c r="F17" s="48" t="s">
        <v>314</v>
      </c>
      <c r="G17" s="48" t="s">
        <v>315</v>
      </c>
      <c r="H17" s="46" t="s">
        <v>1407</v>
      </c>
      <c r="I17" s="43" t="s">
        <v>1</v>
      </c>
      <c r="J17" s="55">
        <v>1</v>
      </c>
      <c r="K17" s="54" t="s">
        <v>19</v>
      </c>
      <c r="L17" s="878">
        <f t="shared" si="1"/>
        <v>699999.9999999999</v>
      </c>
      <c r="M17" s="878">
        <f t="shared" si="2"/>
        <v>699999.9999999999</v>
      </c>
      <c r="N17" s="880">
        <v>784000</v>
      </c>
      <c r="O17" s="43" t="s">
        <v>59</v>
      </c>
      <c r="P17" s="830" t="s">
        <v>591</v>
      </c>
      <c r="Q17" s="830" t="s">
        <v>1492</v>
      </c>
      <c r="R17" s="879">
        <v>0</v>
      </c>
    </row>
    <row r="18" spans="1:18" ht="79.5" customHeight="1">
      <c r="A18" s="829" t="s">
        <v>459</v>
      </c>
      <c r="B18" s="875" t="s">
        <v>53</v>
      </c>
      <c r="C18" s="876" t="s">
        <v>51</v>
      </c>
      <c r="D18" s="876" t="s">
        <v>19</v>
      </c>
      <c r="E18" s="877" t="s">
        <v>1440</v>
      </c>
      <c r="F18" s="48" t="s">
        <v>314</v>
      </c>
      <c r="G18" s="48" t="s">
        <v>315</v>
      </c>
      <c r="H18" s="881" t="s">
        <v>1549</v>
      </c>
      <c r="I18" s="43" t="s">
        <v>1</v>
      </c>
      <c r="J18" s="55">
        <v>1</v>
      </c>
      <c r="K18" s="54" t="s">
        <v>19</v>
      </c>
      <c r="L18" s="878">
        <f t="shared" si="1"/>
        <v>699999.9999999999</v>
      </c>
      <c r="M18" s="878">
        <f t="shared" si="2"/>
        <v>699999.9999999999</v>
      </c>
      <c r="N18" s="880">
        <v>784000</v>
      </c>
      <c r="O18" s="43" t="s">
        <v>59</v>
      </c>
      <c r="P18" s="830" t="s">
        <v>591</v>
      </c>
      <c r="Q18" s="830" t="s">
        <v>1492</v>
      </c>
      <c r="R18" s="879">
        <v>0</v>
      </c>
    </row>
    <row r="19" spans="1:18" ht="79.5" customHeight="1">
      <c r="A19" s="829" t="s">
        <v>460</v>
      </c>
      <c r="B19" s="875" t="s">
        <v>53</v>
      </c>
      <c r="C19" s="876" t="s">
        <v>51</v>
      </c>
      <c r="D19" s="876" t="s">
        <v>19</v>
      </c>
      <c r="E19" s="877" t="s">
        <v>1440</v>
      </c>
      <c r="F19" s="48" t="s">
        <v>314</v>
      </c>
      <c r="G19" s="48" t="s">
        <v>315</v>
      </c>
      <c r="H19" s="881" t="s">
        <v>1550</v>
      </c>
      <c r="I19" s="43" t="s">
        <v>1</v>
      </c>
      <c r="J19" s="55">
        <v>1</v>
      </c>
      <c r="K19" s="54" t="s">
        <v>19</v>
      </c>
      <c r="L19" s="878">
        <f t="shared" si="1"/>
        <v>499999.99999999994</v>
      </c>
      <c r="M19" s="878">
        <f t="shared" si="2"/>
        <v>499999.99999999994</v>
      </c>
      <c r="N19" s="1048">
        <v>560000</v>
      </c>
      <c r="O19" s="43" t="s">
        <v>59</v>
      </c>
      <c r="P19" s="830" t="s">
        <v>591</v>
      </c>
      <c r="Q19" s="830" t="s">
        <v>1492</v>
      </c>
      <c r="R19" s="879">
        <v>0</v>
      </c>
    </row>
    <row r="20" spans="1:18" ht="76.5" customHeight="1">
      <c r="A20" s="829" t="s">
        <v>461</v>
      </c>
      <c r="B20" s="875" t="s">
        <v>53</v>
      </c>
      <c r="C20" s="876" t="s">
        <v>51</v>
      </c>
      <c r="D20" s="876" t="s">
        <v>19</v>
      </c>
      <c r="E20" s="877" t="s">
        <v>1972</v>
      </c>
      <c r="F20" s="48" t="s">
        <v>1250</v>
      </c>
      <c r="G20" s="48" t="s">
        <v>1251</v>
      </c>
      <c r="H20" s="49" t="s">
        <v>1341</v>
      </c>
      <c r="I20" s="915" t="s">
        <v>1</v>
      </c>
      <c r="J20" s="71">
        <v>1</v>
      </c>
      <c r="K20" s="54" t="s">
        <v>19</v>
      </c>
      <c r="L20" s="878">
        <f t="shared" si="1"/>
        <v>1516857.1428571427</v>
      </c>
      <c r="M20" s="878">
        <f aca="true" t="shared" si="3" ref="M20:M53">N20/1.12</f>
        <v>1516857.1428571427</v>
      </c>
      <c r="N20" s="880">
        <v>1698880</v>
      </c>
      <c r="O20" s="43" t="s">
        <v>1326</v>
      </c>
      <c r="P20" s="830" t="s">
        <v>591</v>
      </c>
      <c r="Q20" s="921" t="s">
        <v>1198</v>
      </c>
      <c r="R20" s="879">
        <v>30</v>
      </c>
    </row>
    <row r="21" spans="1:18" ht="76.5" customHeight="1">
      <c r="A21" s="829" t="s">
        <v>462</v>
      </c>
      <c r="B21" s="875" t="s">
        <v>53</v>
      </c>
      <c r="C21" s="876" t="s">
        <v>51</v>
      </c>
      <c r="D21" s="876" t="s">
        <v>19</v>
      </c>
      <c r="E21" s="41" t="s">
        <v>1971</v>
      </c>
      <c r="F21" s="881" t="s">
        <v>1643</v>
      </c>
      <c r="G21" s="881" t="s">
        <v>1643</v>
      </c>
      <c r="H21" s="49" t="s">
        <v>1255</v>
      </c>
      <c r="I21" s="915" t="s">
        <v>1</v>
      </c>
      <c r="J21" s="71">
        <v>1</v>
      </c>
      <c r="K21" s="54" t="s">
        <v>19</v>
      </c>
      <c r="L21" s="878">
        <f t="shared" si="1"/>
        <v>629999.9999999999</v>
      </c>
      <c r="M21" s="878">
        <f t="shared" si="3"/>
        <v>629999.9999999999</v>
      </c>
      <c r="N21" s="880">
        <v>705600</v>
      </c>
      <c r="O21" s="43" t="s">
        <v>45</v>
      </c>
      <c r="P21" s="830" t="s">
        <v>591</v>
      </c>
      <c r="Q21" s="921" t="s">
        <v>1198</v>
      </c>
      <c r="R21" s="879">
        <v>30</v>
      </c>
    </row>
    <row r="22" spans="1:18" ht="76.5" customHeight="1">
      <c r="A22" s="829" t="s">
        <v>463</v>
      </c>
      <c r="B22" s="875" t="s">
        <v>53</v>
      </c>
      <c r="C22" s="876" t="s">
        <v>51</v>
      </c>
      <c r="D22" s="876" t="s">
        <v>19</v>
      </c>
      <c r="E22" s="901"/>
      <c r="F22" s="881" t="s">
        <v>2015</v>
      </c>
      <c r="G22" s="49" t="s">
        <v>2016</v>
      </c>
      <c r="H22" s="49" t="s">
        <v>1255</v>
      </c>
      <c r="I22" s="915" t="s">
        <v>1</v>
      </c>
      <c r="J22" s="71">
        <v>1</v>
      </c>
      <c r="K22" s="54" t="s">
        <v>19</v>
      </c>
      <c r="L22" s="878">
        <f>M22/J22</f>
        <v>145000</v>
      </c>
      <c r="M22" s="878">
        <f>N22/1.12</f>
        <v>145000</v>
      </c>
      <c r="N22" s="880">
        <v>162400</v>
      </c>
      <c r="O22" s="43" t="s">
        <v>393</v>
      </c>
      <c r="P22" s="830" t="s">
        <v>591</v>
      </c>
      <c r="Q22" s="921" t="s">
        <v>1851</v>
      </c>
      <c r="R22" s="879">
        <v>30</v>
      </c>
    </row>
    <row r="23" spans="1:18" ht="87" customHeight="1">
      <c r="A23" s="829" t="s">
        <v>464</v>
      </c>
      <c r="B23" s="875" t="s">
        <v>53</v>
      </c>
      <c r="C23" s="876" t="s">
        <v>51</v>
      </c>
      <c r="D23" s="876" t="s">
        <v>19</v>
      </c>
      <c r="E23" s="41" t="s">
        <v>1441</v>
      </c>
      <c r="F23" s="42" t="s">
        <v>1442</v>
      </c>
      <c r="G23" s="42" t="s">
        <v>1349</v>
      </c>
      <c r="H23" s="886" t="s">
        <v>1255</v>
      </c>
      <c r="I23" s="915" t="s">
        <v>1</v>
      </c>
      <c r="J23" s="71">
        <v>1</v>
      </c>
      <c r="K23" s="54" t="s">
        <v>19</v>
      </c>
      <c r="L23" s="878">
        <f t="shared" si="1"/>
        <v>449999.99999999994</v>
      </c>
      <c r="M23" s="878">
        <f t="shared" si="3"/>
        <v>449999.99999999994</v>
      </c>
      <c r="N23" s="880">
        <v>504000</v>
      </c>
      <c r="O23" s="43" t="s">
        <v>44</v>
      </c>
      <c r="P23" s="830" t="s">
        <v>591</v>
      </c>
      <c r="Q23" s="921" t="s">
        <v>1256</v>
      </c>
      <c r="R23" s="879">
        <v>0</v>
      </c>
    </row>
    <row r="24" spans="1:18" ht="61.5" customHeight="1">
      <c r="A24" s="829" t="s">
        <v>465</v>
      </c>
      <c r="B24" s="875" t="s">
        <v>53</v>
      </c>
      <c r="C24" s="876" t="s">
        <v>51</v>
      </c>
      <c r="D24" s="876" t="s">
        <v>19</v>
      </c>
      <c r="E24" s="41" t="s">
        <v>1500</v>
      </c>
      <c r="F24" s="42" t="s">
        <v>1350</v>
      </c>
      <c r="G24" s="913" t="s">
        <v>1352</v>
      </c>
      <c r="H24" s="886" t="s">
        <v>1351</v>
      </c>
      <c r="I24" s="915" t="s">
        <v>1</v>
      </c>
      <c r="J24" s="71">
        <v>1</v>
      </c>
      <c r="K24" s="54" t="s">
        <v>19</v>
      </c>
      <c r="L24" s="878">
        <f t="shared" si="1"/>
        <v>401785.71428571426</v>
      </c>
      <c r="M24" s="878">
        <f t="shared" si="3"/>
        <v>401785.71428571426</v>
      </c>
      <c r="N24" s="880">
        <v>450000</v>
      </c>
      <c r="O24" s="43" t="s">
        <v>45</v>
      </c>
      <c r="P24" s="830" t="s">
        <v>591</v>
      </c>
      <c r="Q24" s="921" t="s">
        <v>1644</v>
      </c>
      <c r="R24" s="879">
        <v>0</v>
      </c>
    </row>
    <row r="25" spans="1:18" ht="61.5" customHeight="1">
      <c r="A25" s="829" t="s">
        <v>466</v>
      </c>
      <c r="B25" s="875" t="s">
        <v>53</v>
      </c>
      <c r="C25" s="876" t="s">
        <v>51</v>
      </c>
      <c r="D25" s="876" t="s">
        <v>19</v>
      </c>
      <c r="E25" s="41" t="s">
        <v>1443</v>
      </c>
      <c r="F25" s="42" t="s">
        <v>1350</v>
      </c>
      <c r="G25" s="68" t="s">
        <v>1342</v>
      </c>
      <c r="H25" s="886" t="s">
        <v>1255</v>
      </c>
      <c r="I25" s="915" t="s">
        <v>1</v>
      </c>
      <c r="J25" s="71">
        <v>1</v>
      </c>
      <c r="K25" s="54" t="s">
        <v>19</v>
      </c>
      <c r="L25" s="878">
        <f t="shared" si="1"/>
        <v>267857.14285714284</v>
      </c>
      <c r="M25" s="878">
        <f t="shared" si="3"/>
        <v>267857.14285714284</v>
      </c>
      <c r="N25" s="880">
        <v>300000</v>
      </c>
      <c r="O25" s="43" t="s">
        <v>45</v>
      </c>
      <c r="P25" s="830" t="s">
        <v>591</v>
      </c>
      <c r="Q25" s="921" t="s">
        <v>1256</v>
      </c>
      <c r="R25" s="879">
        <v>0</v>
      </c>
    </row>
    <row r="26" spans="1:18" ht="61.5" customHeight="1">
      <c r="A26" s="829" t="s">
        <v>467</v>
      </c>
      <c r="B26" s="875" t="s">
        <v>53</v>
      </c>
      <c r="C26" s="876" t="s">
        <v>51</v>
      </c>
      <c r="D26" s="876" t="s">
        <v>19</v>
      </c>
      <c r="E26" s="967" t="s">
        <v>1249</v>
      </c>
      <c r="F26" s="48" t="s">
        <v>1250</v>
      </c>
      <c r="G26" s="48" t="s">
        <v>1251</v>
      </c>
      <c r="H26" s="886" t="s">
        <v>1472</v>
      </c>
      <c r="I26" s="909" t="s">
        <v>2</v>
      </c>
      <c r="J26" s="71">
        <v>1</v>
      </c>
      <c r="K26" s="54" t="s">
        <v>19</v>
      </c>
      <c r="L26" s="878">
        <f t="shared" si="1"/>
        <v>4231633.928571428</v>
      </c>
      <c r="M26" s="878">
        <f t="shared" si="3"/>
        <v>4231633.928571428</v>
      </c>
      <c r="N26" s="1047">
        <v>4739430</v>
      </c>
      <c r="O26" s="43" t="s">
        <v>1326</v>
      </c>
      <c r="P26" s="830" t="s">
        <v>591</v>
      </c>
      <c r="Q26" s="921" t="s">
        <v>1198</v>
      </c>
      <c r="R26" s="879">
        <v>30</v>
      </c>
    </row>
    <row r="27" spans="1:18" ht="61.5" customHeight="1">
      <c r="A27" s="829" t="s">
        <v>468</v>
      </c>
      <c r="B27" s="875" t="s">
        <v>53</v>
      </c>
      <c r="C27" s="876" t="s">
        <v>51</v>
      </c>
      <c r="D27" s="970" t="s">
        <v>19</v>
      </c>
      <c r="E27" s="57" t="s">
        <v>1681</v>
      </c>
      <c r="F27" s="971" t="s">
        <v>1680</v>
      </c>
      <c r="G27" s="972" t="s">
        <v>1679</v>
      </c>
      <c r="H27" s="49" t="s">
        <v>1682</v>
      </c>
      <c r="I27" s="909" t="s">
        <v>1171</v>
      </c>
      <c r="J27" s="71">
        <v>1</v>
      </c>
      <c r="K27" s="54" t="s">
        <v>19</v>
      </c>
      <c r="L27" s="878">
        <f t="shared" si="1"/>
        <v>30999999.999999996</v>
      </c>
      <c r="M27" s="878">
        <f t="shared" si="3"/>
        <v>30999999.999999996</v>
      </c>
      <c r="N27" s="1047">
        <v>34720000</v>
      </c>
      <c r="O27" s="43" t="s">
        <v>43</v>
      </c>
      <c r="P27" s="907" t="s">
        <v>1683</v>
      </c>
      <c r="Q27" s="907" t="s">
        <v>1684</v>
      </c>
      <c r="R27" s="879">
        <v>50</v>
      </c>
    </row>
    <row r="28" spans="1:18" ht="61.5" customHeight="1">
      <c r="A28" s="829" t="s">
        <v>469</v>
      </c>
      <c r="B28" s="875" t="s">
        <v>53</v>
      </c>
      <c r="C28" s="876" t="s">
        <v>51</v>
      </c>
      <c r="D28" s="970" t="s">
        <v>19</v>
      </c>
      <c r="E28" s="57" t="s">
        <v>1681</v>
      </c>
      <c r="F28" s="935" t="s">
        <v>1862</v>
      </c>
      <c r="G28" s="935" t="s">
        <v>1862</v>
      </c>
      <c r="H28" s="46" t="s">
        <v>1863</v>
      </c>
      <c r="I28" s="909" t="s">
        <v>1171</v>
      </c>
      <c r="J28" s="71">
        <v>1</v>
      </c>
      <c r="K28" s="54" t="s">
        <v>19</v>
      </c>
      <c r="L28" s="878">
        <f>M28/J28</f>
        <v>1558074.107142857</v>
      </c>
      <c r="M28" s="878">
        <f>N28/1.12</f>
        <v>1558074.107142857</v>
      </c>
      <c r="N28" s="1047">
        <v>1745043</v>
      </c>
      <c r="O28" s="43" t="s">
        <v>45</v>
      </c>
      <c r="P28" s="907" t="s">
        <v>1683</v>
      </c>
      <c r="Q28" s="907" t="s">
        <v>1684</v>
      </c>
      <c r="R28" s="879">
        <v>50</v>
      </c>
    </row>
    <row r="29" spans="1:18" ht="61.5" customHeight="1">
      <c r="A29" s="829" t="s">
        <v>470</v>
      </c>
      <c r="B29" s="875" t="s">
        <v>53</v>
      </c>
      <c r="C29" s="876" t="s">
        <v>51</v>
      </c>
      <c r="D29" s="970" t="s">
        <v>19</v>
      </c>
      <c r="E29" s="954" t="s">
        <v>673</v>
      </c>
      <c r="F29" s="881" t="s">
        <v>1685</v>
      </c>
      <c r="G29" s="881" t="s">
        <v>1685</v>
      </c>
      <c r="H29" s="49" t="s">
        <v>1686</v>
      </c>
      <c r="I29" s="915" t="s">
        <v>1</v>
      </c>
      <c r="J29" s="71">
        <v>1</v>
      </c>
      <c r="K29" s="54" t="s">
        <v>19</v>
      </c>
      <c r="L29" s="878">
        <f t="shared" si="1"/>
        <v>1428571.4285714284</v>
      </c>
      <c r="M29" s="878">
        <f t="shared" si="3"/>
        <v>1428571.4285714284</v>
      </c>
      <c r="N29" s="1047">
        <v>1600000</v>
      </c>
      <c r="O29" s="43" t="s">
        <v>46</v>
      </c>
      <c r="P29" s="907" t="s">
        <v>1688</v>
      </c>
      <c r="Q29" s="907" t="s">
        <v>1687</v>
      </c>
      <c r="R29" s="879">
        <v>50</v>
      </c>
    </row>
    <row r="30" spans="1:18" ht="61.5" customHeight="1">
      <c r="A30" s="829" t="s">
        <v>471</v>
      </c>
      <c r="B30" s="875" t="s">
        <v>53</v>
      </c>
      <c r="C30" s="876" t="s">
        <v>51</v>
      </c>
      <c r="D30" s="876" t="s">
        <v>19</v>
      </c>
      <c r="E30" s="954" t="s">
        <v>673</v>
      </c>
      <c r="F30" s="48" t="s">
        <v>674</v>
      </c>
      <c r="G30" s="881" t="s">
        <v>674</v>
      </c>
      <c r="H30" s="49" t="s">
        <v>1689</v>
      </c>
      <c r="I30" s="915" t="s">
        <v>1</v>
      </c>
      <c r="J30" s="71">
        <v>1</v>
      </c>
      <c r="K30" s="54" t="s">
        <v>19</v>
      </c>
      <c r="L30" s="878">
        <f t="shared" si="1"/>
        <v>3260886.607142857</v>
      </c>
      <c r="M30" s="878">
        <f t="shared" si="3"/>
        <v>3260886.607142857</v>
      </c>
      <c r="N30" s="47">
        <v>3652193</v>
      </c>
      <c r="O30" s="43" t="s">
        <v>45</v>
      </c>
      <c r="P30" s="830" t="s">
        <v>591</v>
      </c>
      <c r="Q30" s="921" t="s">
        <v>1198</v>
      </c>
      <c r="R30" s="879">
        <v>0</v>
      </c>
    </row>
    <row r="31" spans="1:18" ht="61.5" customHeight="1">
      <c r="A31" s="829" t="s">
        <v>472</v>
      </c>
      <c r="B31" s="875" t="s">
        <v>53</v>
      </c>
      <c r="C31" s="876" t="s">
        <v>51</v>
      </c>
      <c r="D31" s="876" t="s">
        <v>19</v>
      </c>
      <c r="E31" s="954" t="s">
        <v>673</v>
      </c>
      <c r="F31" s="48" t="s">
        <v>674</v>
      </c>
      <c r="G31" s="881" t="s">
        <v>1690</v>
      </c>
      <c r="H31" s="49" t="s">
        <v>1691</v>
      </c>
      <c r="I31" s="915" t="s">
        <v>1</v>
      </c>
      <c r="J31" s="71">
        <v>1</v>
      </c>
      <c r="K31" s="54" t="s">
        <v>19</v>
      </c>
      <c r="L31" s="878">
        <f t="shared" si="1"/>
        <v>642857.1428571428</v>
      </c>
      <c r="M31" s="878">
        <f t="shared" si="3"/>
        <v>642857.1428571428</v>
      </c>
      <c r="N31" s="47">
        <v>720000</v>
      </c>
      <c r="O31" s="43" t="s">
        <v>44</v>
      </c>
      <c r="P31" s="830" t="s">
        <v>1692</v>
      </c>
      <c r="Q31" s="921" t="s">
        <v>1198</v>
      </c>
      <c r="R31" s="879">
        <v>0</v>
      </c>
    </row>
    <row r="32" spans="1:18" ht="61.5" customHeight="1">
      <c r="A32" s="829" t="s">
        <v>664</v>
      </c>
      <c r="B32" s="875" t="s">
        <v>53</v>
      </c>
      <c r="C32" s="876" t="s">
        <v>51</v>
      </c>
      <c r="D32" s="876" t="s">
        <v>19</v>
      </c>
      <c r="E32" s="954" t="s">
        <v>673</v>
      </c>
      <c r="F32" s="48" t="s">
        <v>674</v>
      </c>
      <c r="G32" s="881" t="s">
        <v>1690</v>
      </c>
      <c r="H32" s="49" t="s">
        <v>1691</v>
      </c>
      <c r="I32" s="915" t="s">
        <v>1</v>
      </c>
      <c r="J32" s="71">
        <v>1</v>
      </c>
      <c r="K32" s="54" t="s">
        <v>19</v>
      </c>
      <c r="L32" s="878">
        <f>M32/J32</f>
        <v>53571.428571428565</v>
      </c>
      <c r="M32" s="878">
        <f>N32/1.12</f>
        <v>53571.428571428565</v>
      </c>
      <c r="N32" s="47">
        <v>60000</v>
      </c>
      <c r="O32" s="43" t="s">
        <v>1326</v>
      </c>
      <c r="P32" s="830" t="s">
        <v>1692</v>
      </c>
      <c r="Q32" s="921" t="s">
        <v>1198</v>
      </c>
      <c r="R32" s="879">
        <v>0</v>
      </c>
    </row>
    <row r="33" spans="1:18" ht="61.5" customHeight="1">
      <c r="A33" s="829" t="s">
        <v>665</v>
      </c>
      <c r="B33" s="875" t="s">
        <v>53</v>
      </c>
      <c r="C33" s="876" t="s">
        <v>51</v>
      </c>
      <c r="D33" s="876" t="s">
        <v>19</v>
      </c>
      <c r="E33" s="954" t="s">
        <v>673</v>
      </c>
      <c r="F33" s="48" t="s">
        <v>674</v>
      </c>
      <c r="G33" s="881" t="s">
        <v>1693</v>
      </c>
      <c r="H33" s="49" t="s">
        <v>1694</v>
      </c>
      <c r="I33" s="915" t="s">
        <v>1</v>
      </c>
      <c r="J33" s="71">
        <v>1</v>
      </c>
      <c r="K33" s="54" t="s">
        <v>19</v>
      </c>
      <c r="L33" s="878">
        <f t="shared" si="1"/>
        <v>560541.9642857142</v>
      </c>
      <c r="M33" s="878">
        <f t="shared" si="3"/>
        <v>560541.9642857142</v>
      </c>
      <c r="N33" s="47">
        <v>627807</v>
      </c>
      <c r="O33" s="43" t="s">
        <v>44</v>
      </c>
      <c r="P33" s="830" t="s">
        <v>1692</v>
      </c>
      <c r="Q33" s="921" t="s">
        <v>1198</v>
      </c>
      <c r="R33" s="879">
        <v>0</v>
      </c>
    </row>
    <row r="34" spans="1:18" ht="69" customHeight="1">
      <c r="A34" s="829" t="s">
        <v>666</v>
      </c>
      <c r="B34" s="875" t="s">
        <v>53</v>
      </c>
      <c r="C34" s="876" t="s">
        <v>51</v>
      </c>
      <c r="D34" s="876" t="s">
        <v>19</v>
      </c>
      <c r="E34" s="877" t="s">
        <v>92</v>
      </c>
      <c r="F34" s="53" t="s">
        <v>93</v>
      </c>
      <c r="G34" s="908" t="s">
        <v>786</v>
      </c>
      <c r="H34" s="907" t="s">
        <v>1552</v>
      </c>
      <c r="I34" s="909" t="s">
        <v>1</v>
      </c>
      <c r="J34" s="71">
        <v>30</v>
      </c>
      <c r="K34" s="54" t="s">
        <v>19</v>
      </c>
      <c r="L34" s="878">
        <f t="shared" si="1"/>
        <v>1785.7142857142856</v>
      </c>
      <c r="M34" s="878">
        <f t="shared" si="3"/>
        <v>53571.428571428565</v>
      </c>
      <c r="N34" s="47">
        <v>60000</v>
      </c>
      <c r="O34" s="43" t="s">
        <v>46</v>
      </c>
      <c r="P34" s="830" t="s">
        <v>591</v>
      </c>
      <c r="Q34" s="830" t="s">
        <v>1492</v>
      </c>
      <c r="R34" s="879">
        <v>0</v>
      </c>
    </row>
    <row r="35" spans="1:18" ht="69" customHeight="1">
      <c r="A35" s="829" t="s">
        <v>667</v>
      </c>
      <c r="B35" s="875" t="s">
        <v>53</v>
      </c>
      <c r="C35" s="876" t="s">
        <v>51</v>
      </c>
      <c r="D35" s="876" t="s">
        <v>19</v>
      </c>
      <c r="E35" s="41" t="s">
        <v>1555</v>
      </c>
      <c r="F35" s="42" t="s">
        <v>1556</v>
      </c>
      <c r="G35" s="42" t="s">
        <v>1557</v>
      </c>
      <c r="H35" s="910" t="s">
        <v>1553</v>
      </c>
      <c r="I35" s="911" t="s">
        <v>1</v>
      </c>
      <c r="J35" s="43">
        <v>30</v>
      </c>
      <c r="K35" s="912" t="s">
        <v>19</v>
      </c>
      <c r="L35" s="878">
        <f t="shared" si="1"/>
        <v>2678.5714285714284</v>
      </c>
      <c r="M35" s="878">
        <f t="shared" si="3"/>
        <v>80357.14285714286</v>
      </c>
      <c r="N35" s="887">
        <v>90000</v>
      </c>
      <c r="O35" s="43" t="s">
        <v>46</v>
      </c>
      <c r="P35" s="830" t="s">
        <v>591</v>
      </c>
      <c r="Q35" s="830" t="s">
        <v>1492</v>
      </c>
      <c r="R35" s="879">
        <v>0</v>
      </c>
    </row>
    <row r="36" spans="1:18" ht="69" customHeight="1">
      <c r="A36" s="829" t="s">
        <v>668</v>
      </c>
      <c r="B36" s="875" t="s">
        <v>53</v>
      </c>
      <c r="C36" s="876" t="s">
        <v>51</v>
      </c>
      <c r="D36" s="876" t="s">
        <v>19</v>
      </c>
      <c r="E36" s="877" t="s">
        <v>92</v>
      </c>
      <c r="F36" s="48" t="s">
        <v>93</v>
      </c>
      <c r="G36" s="913" t="s">
        <v>1558</v>
      </c>
      <c r="H36" s="914" t="s">
        <v>1554</v>
      </c>
      <c r="I36" s="915" t="s">
        <v>1</v>
      </c>
      <c r="J36" s="71">
        <v>100</v>
      </c>
      <c r="K36" s="54" t="s">
        <v>19</v>
      </c>
      <c r="L36" s="878">
        <f t="shared" si="1"/>
        <v>1785.7142857142856</v>
      </c>
      <c r="M36" s="878">
        <f t="shared" si="3"/>
        <v>178571.42857142855</v>
      </c>
      <c r="N36" s="47">
        <v>200000</v>
      </c>
      <c r="O36" s="43" t="s">
        <v>46</v>
      </c>
      <c r="P36" s="830" t="s">
        <v>591</v>
      </c>
      <c r="Q36" s="830" t="s">
        <v>1492</v>
      </c>
      <c r="R36" s="879">
        <v>0</v>
      </c>
    </row>
    <row r="37" spans="1:18" ht="69" customHeight="1">
      <c r="A37" s="829" t="s">
        <v>669</v>
      </c>
      <c r="B37" s="875" t="s">
        <v>53</v>
      </c>
      <c r="C37" s="876" t="s">
        <v>51</v>
      </c>
      <c r="D37" s="876" t="s">
        <v>19</v>
      </c>
      <c r="E37" s="41" t="s">
        <v>1560</v>
      </c>
      <c r="F37" s="42" t="s">
        <v>1561</v>
      </c>
      <c r="G37" s="42" t="s">
        <v>1562</v>
      </c>
      <c r="H37" s="914" t="s">
        <v>1559</v>
      </c>
      <c r="I37" s="911" t="s">
        <v>1</v>
      </c>
      <c r="J37" s="71">
        <v>30</v>
      </c>
      <c r="K37" s="54" t="s">
        <v>19</v>
      </c>
      <c r="L37" s="878">
        <f t="shared" si="1"/>
        <v>2678.5714285714284</v>
      </c>
      <c r="M37" s="878">
        <f t="shared" si="3"/>
        <v>80357.14285714286</v>
      </c>
      <c r="N37" s="47">
        <v>90000</v>
      </c>
      <c r="O37" s="43" t="s">
        <v>46</v>
      </c>
      <c r="P37" s="830" t="s">
        <v>591</v>
      </c>
      <c r="Q37" s="830" t="s">
        <v>1492</v>
      </c>
      <c r="R37" s="879">
        <v>0</v>
      </c>
    </row>
    <row r="38" spans="1:18" ht="69" customHeight="1">
      <c r="A38" s="829" t="s">
        <v>802</v>
      </c>
      <c r="B38" s="875" t="s">
        <v>53</v>
      </c>
      <c r="C38" s="876" t="s">
        <v>51</v>
      </c>
      <c r="D38" s="876" t="s">
        <v>19</v>
      </c>
      <c r="E38" s="41" t="s">
        <v>89</v>
      </c>
      <c r="F38" s="42" t="s">
        <v>90</v>
      </c>
      <c r="G38" s="42" t="s">
        <v>91</v>
      </c>
      <c r="H38" s="907" t="s">
        <v>1563</v>
      </c>
      <c r="I38" s="915" t="s">
        <v>1</v>
      </c>
      <c r="J38" s="71">
        <v>500</v>
      </c>
      <c r="K38" s="54" t="s">
        <v>19</v>
      </c>
      <c r="L38" s="878">
        <f t="shared" si="1"/>
        <v>1071.4285714285713</v>
      </c>
      <c r="M38" s="878">
        <f t="shared" si="3"/>
        <v>535714.2857142857</v>
      </c>
      <c r="N38" s="916">
        <v>600000</v>
      </c>
      <c r="O38" s="43" t="s">
        <v>46</v>
      </c>
      <c r="P38" s="830" t="s">
        <v>591</v>
      </c>
      <c r="Q38" s="830" t="s">
        <v>1492</v>
      </c>
      <c r="R38" s="879">
        <v>0</v>
      </c>
    </row>
    <row r="39" spans="1:18" ht="69" customHeight="1">
      <c r="A39" s="12" t="s">
        <v>803</v>
      </c>
      <c r="B39" s="875" t="s">
        <v>53</v>
      </c>
      <c r="C39" s="876" t="s">
        <v>51</v>
      </c>
      <c r="D39" s="876" t="s">
        <v>19</v>
      </c>
      <c r="E39" s="41" t="s">
        <v>92</v>
      </c>
      <c r="F39" s="42" t="s">
        <v>93</v>
      </c>
      <c r="G39" s="42" t="s">
        <v>1558</v>
      </c>
      <c r="H39" s="49" t="s">
        <v>1564</v>
      </c>
      <c r="I39" s="909" t="s">
        <v>1</v>
      </c>
      <c r="J39" s="71">
        <v>100</v>
      </c>
      <c r="K39" s="54" t="s">
        <v>19</v>
      </c>
      <c r="L39" s="878">
        <f t="shared" si="1"/>
        <v>4642.857142857142</v>
      </c>
      <c r="M39" s="878">
        <f t="shared" si="3"/>
        <v>464285.71428571426</v>
      </c>
      <c r="N39" s="916">
        <v>520000</v>
      </c>
      <c r="O39" s="43" t="s">
        <v>46</v>
      </c>
      <c r="P39" s="830" t="s">
        <v>591</v>
      </c>
      <c r="Q39" s="830" t="s">
        <v>1492</v>
      </c>
      <c r="R39" s="879">
        <v>0</v>
      </c>
    </row>
    <row r="40" spans="1:18" ht="86.25" customHeight="1">
      <c r="A40" s="829" t="s">
        <v>804</v>
      </c>
      <c r="B40" s="875" t="s">
        <v>53</v>
      </c>
      <c r="C40" s="876" t="s">
        <v>51</v>
      </c>
      <c r="D40" s="876" t="s">
        <v>19</v>
      </c>
      <c r="E40" s="41" t="s">
        <v>89</v>
      </c>
      <c r="F40" s="42" t="s">
        <v>90</v>
      </c>
      <c r="G40" s="42" t="s">
        <v>91</v>
      </c>
      <c r="H40" s="907" t="s">
        <v>1565</v>
      </c>
      <c r="I40" s="915" t="s">
        <v>1</v>
      </c>
      <c r="J40" s="71">
        <v>250</v>
      </c>
      <c r="K40" s="54" t="s">
        <v>19</v>
      </c>
      <c r="L40" s="878">
        <f t="shared" si="1"/>
        <v>2232.142857142857</v>
      </c>
      <c r="M40" s="878">
        <f t="shared" si="3"/>
        <v>558035.7142857142</v>
      </c>
      <c r="N40" s="916">
        <v>625000</v>
      </c>
      <c r="O40" s="43" t="s">
        <v>46</v>
      </c>
      <c r="P40" s="830" t="s">
        <v>591</v>
      </c>
      <c r="Q40" s="830" t="s">
        <v>1492</v>
      </c>
      <c r="R40" s="879">
        <v>0</v>
      </c>
    </row>
    <row r="41" spans="1:18" ht="65.25" customHeight="1">
      <c r="A41" s="829" t="s">
        <v>805</v>
      </c>
      <c r="B41" s="875" t="s">
        <v>53</v>
      </c>
      <c r="C41" s="876" t="s">
        <v>51</v>
      </c>
      <c r="D41" s="876" t="s">
        <v>19</v>
      </c>
      <c r="E41" s="877" t="s">
        <v>92</v>
      </c>
      <c r="F41" s="48" t="s">
        <v>93</v>
      </c>
      <c r="G41" s="42" t="s">
        <v>1558</v>
      </c>
      <c r="H41" s="897" t="s">
        <v>1566</v>
      </c>
      <c r="I41" s="909" t="s">
        <v>1</v>
      </c>
      <c r="J41" s="43">
        <v>100</v>
      </c>
      <c r="K41" s="912" t="s">
        <v>19</v>
      </c>
      <c r="L41" s="878">
        <f t="shared" si="1"/>
        <v>1160.7142857142856</v>
      </c>
      <c r="M41" s="878">
        <f t="shared" si="3"/>
        <v>116071.42857142857</v>
      </c>
      <c r="N41" s="887">
        <v>130000</v>
      </c>
      <c r="O41" s="43" t="s">
        <v>46</v>
      </c>
      <c r="P41" s="830" t="s">
        <v>591</v>
      </c>
      <c r="Q41" s="830" t="s">
        <v>1492</v>
      </c>
      <c r="R41" s="879">
        <v>0</v>
      </c>
    </row>
    <row r="42" spans="1:18" ht="72" customHeight="1">
      <c r="A42" s="829" t="s">
        <v>806</v>
      </c>
      <c r="B42" s="875" t="s">
        <v>53</v>
      </c>
      <c r="C42" s="876" t="s">
        <v>51</v>
      </c>
      <c r="D42" s="876" t="s">
        <v>19</v>
      </c>
      <c r="E42" s="877" t="s">
        <v>92</v>
      </c>
      <c r="F42" s="48" t="s">
        <v>93</v>
      </c>
      <c r="G42" s="42" t="s">
        <v>1558</v>
      </c>
      <c r="H42" s="907" t="s">
        <v>1567</v>
      </c>
      <c r="I42" s="915" t="s">
        <v>1</v>
      </c>
      <c r="J42" s="43">
        <v>50</v>
      </c>
      <c r="K42" s="54" t="s">
        <v>19</v>
      </c>
      <c r="L42" s="878">
        <f t="shared" si="1"/>
        <v>4464.285714285714</v>
      </c>
      <c r="M42" s="878">
        <f t="shared" si="3"/>
        <v>223214.28571428568</v>
      </c>
      <c r="N42" s="887">
        <v>250000</v>
      </c>
      <c r="O42" s="43" t="s">
        <v>46</v>
      </c>
      <c r="P42" s="830" t="s">
        <v>591</v>
      </c>
      <c r="Q42" s="830" t="s">
        <v>1492</v>
      </c>
      <c r="R42" s="879">
        <v>0</v>
      </c>
    </row>
    <row r="43" spans="1:18" ht="55.5" customHeight="1">
      <c r="A43" s="829" t="s">
        <v>807</v>
      </c>
      <c r="B43" s="875" t="s">
        <v>53</v>
      </c>
      <c r="C43" s="876" t="s">
        <v>51</v>
      </c>
      <c r="D43" s="876" t="s">
        <v>19</v>
      </c>
      <c r="E43" s="41" t="s">
        <v>1569</v>
      </c>
      <c r="F43" s="42" t="s">
        <v>1570</v>
      </c>
      <c r="G43" s="913" t="s">
        <v>1571</v>
      </c>
      <c r="H43" s="897" t="s">
        <v>1387</v>
      </c>
      <c r="I43" s="915" t="s">
        <v>1</v>
      </c>
      <c r="J43" s="43">
        <v>60</v>
      </c>
      <c r="K43" s="54" t="s">
        <v>19</v>
      </c>
      <c r="L43" s="878">
        <f t="shared" si="1"/>
        <v>1339.2857142857142</v>
      </c>
      <c r="M43" s="878">
        <f t="shared" si="3"/>
        <v>80357.14285714286</v>
      </c>
      <c r="N43" s="887">
        <v>90000</v>
      </c>
      <c r="O43" s="43" t="s">
        <v>46</v>
      </c>
      <c r="P43" s="830" t="s">
        <v>591</v>
      </c>
      <c r="Q43" s="830" t="s">
        <v>1492</v>
      </c>
      <c r="R43" s="879">
        <v>0</v>
      </c>
    </row>
    <row r="44" spans="1:18" ht="55.5" customHeight="1">
      <c r="A44" s="829" t="s">
        <v>808</v>
      </c>
      <c r="B44" s="875" t="s">
        <v>53</v>
      </c>
      <c r="C44" s="876" t="s">
        <v>51</v>
      </c>
      <c r="D44" s="876" t="s">
        <v>19</v>
      </c>
      <c r="E44" s="41" t="s">
        <v>89</v>
      </c>
      <c r="F44" s="42" t="s">
        <v>90</v>
      </c>
      <c r="G44" s="42" t="s">
        <v>91</v>
      </c>
      <c r="H44" s="907" t="s">
        <v>1568</v>
      </c>
      <c r="I44" s="915" t="s">
        <v>1</v>
      </c>
      <c r="J44" s="71">
        <v>40</v>
      </c>
      <c r="K44" s="54" t="s">
        <v>19</v>
      </c>
      <c r="L44" s="878">
        <f t="shared" si="1"/>
        <v>1116.0714285714284</v>
      </c>
      <c r="M44" s="878">
        <f t="shared" si="3"/>
        <v>44642.85714285714</v>
      </c>
      <c r="N44" s="916">
        <v>50000</v>
      </c>
      <c r="O44" s="43" t="s">
        <v>45</v>
      </c>
      <c r="P44" s="830" t="s">
        <v>591</v>
      </c>
      <c r="Q44" s="830" t="s">
        <v>1492</v>
      </c>
      <c r="R44" s="879">
        <v>0</v>
      </c>
    </row>
    <row r="45" spans="1:18" ht="55.5" customHeight="1">
      <c r="A45" s="829" t="s">
        <v>809</v>
      </c>
      <c r="B45" s="875" t="s">
        <v>53</v>
      </c>
      <c r="C45" s="876" t="s">
        <v>51</v>
      </c>
      <c r="D45" s="876" t="s">
        <v>19</v>
      </c>
      <c r="E45" s="877" t="s">
        <v>92</v>
      </c>
      <c r="F45" s="48" t="s">
        <v>93</v>
      </c>
      <c r="G45" s="42" t="s">
        <v>1558</v>
      </c>
      <c r="H45" s="897" t="s">
        <v>1387</v>
      </c>
      <c r="I45" s="915" t="s">
        <v>1</v>
      </c>
      <c r="J45" s="43">
        <v>5</v>
      </c>
      <c r="K45" s="54" t="s">
        <v>19</v>
      </c>
      <c r="L45" s="878">
        <f t="shared" si="1"/>
        <v>1785.7142857142856</v>
      </c>
      <c r="M45" s="878">
        <f t="shared" si="3"/>
        <v>8928.571428571428</v>
      </c>
      <c r="N45" s="887">
        <v>10000</v>
      </c>
      <c r="O45" s="43" t="s">
        <v>45</v>
      </c>
      <c r="P45" s="830" t="s">
        <v>591</v>
      </c>
      <c r="Q45" s="830" t="s">
        <v>1492</v>
      </c>
      <c r="R45" s="879">
        <v>0</v>
      </c>
    </row>
    <row r="46" spans="1:18" ht="55.5" customHeight="1">
      <c r="A46" s="829" t="s">
        <v>848</v>
      </c>
      <c r="B46" s="875" t="s">
        <v>53</v>
      </c>
      <c r="C46" s="876" t="s">
        <v>51</v>
      </c>
      <c r="D46" s="876" t="s">
        <v>19</v>
      </c>
      <c r="E46" s="41" t="s">
        <v>1569</v>
      </c>
      <c r="F46" s="42" t="s">
        <v>1570</v>
      </c>
      <c r="G46" s="913" t="s">
        <v>1571</v>
      </c>
      <c r="H46" s="893" t="s">
        <v>799</v>
      </c>
      <c r="I46" s="915" t="s">
        <v>1</v>
      </c>
      <c r="J46" s="43">
        <v>14</v>
      </c>
      <c r="K46" s="54" t="s">
        <v>19</v>
      </c>
      <c r="L46" s="878">
        <f t="shared" si="1"/>
        <v>892.8571428571428</v>
      </c>
      <c r="M46" s="878">
        <f t="shared" si="3"/>
        <v>12499.999999999998</v>
      </c>
      <c r="N46" s="887">
        <v>14000</v>
      </c>
      <c r="O46" s="43" t="s">
        <v>45</v>
      </c>
      <c r="P46" s="830" t="s">
        <v>591</v>
      </c>
      <c r="Q46" s="830" t="s">
        <v>1492</v>
      </c>
      <c r="R46" s="879">
        <v>0</v>
      </c>
    </row>
    <row r="47" spans="1:18" ht="55.5" customHeight="1">
      <c r="A47" s="829" t="s">
        <v>924</v>
      </c>
      <c r="B47" s="875" t="s">
        <v>53</v>
      </c>
      <c r="C47" s="876" t="s">
        <v>51</v>
      </c>
      <c r="D47" s="876" t="s">
        <v>19</v>
      </c>
      <c r="E47" s="41" t="s">
        <v>1569</v>
      </c>
      <c r="F47" s="42" t="s">
        <v>1570</v>
      </c>
      <c r="G47" s="913" t="s">
        <v>1571</v>
      </c>
      <c r="H47" s="49" t="s">
        <v>1382</v>
      </c>
      <c r="I47" s="909" t="s">
        <v>1</v>
      </c>
      <c r="J47" s="43">
        <v>1</v>
      </c>
      <c r="K47" s="912" t="s">
        <v>19</v>
      </c>
      <c r="L47" s="878">
        <f t="shared" si="1"/>
        <v>1327678.5714285714</v>
      </c>
      <c r="M47" s="878">
        <f t="shared" si="3"/>
        <v>1327678.5714285714</v>
      </c>
      <c r="N47" s="887">
        <v>1487000</v>
      </c>
      <c r="O47" s="43" t="s">
        <v>45</v>
      </c>
      <c r="P47" s="830" t="s">
        <v>591</v>
      </c>
      <c r="Q47" s="830" t="s">
        <v>1492</v>
      </c>
      <c r="R47" s="879">
        <v>0</v>
      </c>
    </row>
    <row r="48" spans="1:18" ht="74.25" customHeight="1">
      <c r="A48" s="12" t="s">
        <v>943</v>
      </c>
      <c r="B48" s="39" t="s">
        <v>53</v>
      </c>
      <c r="C48" s="40" t="s">
        <v>51</v>
      </c>
      <c r="D48" s="40" t="s">
        <v>19</v>
      </c>
      <c r="E48" s="41" t="s">
        <v>1383</v>
      </c>
      <c r="F48" s="42" t="s">
        <v>1384</v>
      </c>
      <c r="G48" s="42" t="s">
        <v>1385</v>
      </c>
      <c r="H48" s="46" t="s">
        <v>1386</v>
      </c>
      <c r="I48" s="917" t="s">
        <v>1</v>
      </c>
      <c r="J48" s="7">
        <v>1</v>
      </c>
      <c r="K48" s="918" t="s">
        <v>19</v>
      </c>
      <c r="L48" s="878">
        <f t="shared" si="1"/>
        <v>267857.14285714284</v>
      </c>
      <c r="M48" s="878">
        <f t="shared" si="3"/>
        <v>267857.14285714284</v>
      </c>
      <c r="N48" s="916">
        <v>300000</v>
      </c>
      <c r="O48" s="2" t="s">
        <v>59</v>
      </c>
      <c r="P48" s="8" t="s">
        <v>591</v>
      </c>
      <c r="Q48" s="830" t="s">
        <v>1492</v>
      </c>
      <c r="R48" s="45">
        <v>0</v>
      </c>
    </row>
    <row r="49" spans="1:18" ht="79.5" customHeight="1">
      <c r="A49" s="829" t="s">
        <v>944</v>
      </c>
      <c r="B49" s="875" t="s">
        <v>53</v>
      </c>
      <c r="C49" s="876" t="s">
        <v>51</v>
      </c>
      <c r="D49" s="876" t="s">
        <v>19</v>
      </c>
      <c r="E49" s="921" t="s">
        <v>313</v>
      </c>
      <c r="F49" s="48" t="s">
        <v>312</v>
      </c>
      <c r="G49" s="999" t="s">
        <v>1799</v>
      </c>
      <c r="H49" s="886"/>
      <c r="I49" s="909" t="s">
        <v>1</v>
      </c>
      <c r="J49" s="71">
        <v>1</v>
      </c>
      <c r="K49" s="54" t="s">
        <v>19</v>
      </c>
      <c r="L49" s="878">
        <f aca="true" t="shared" si="4" ref="L49:L69">M49/J49</f>
        <v>23682.383928571428</v>
      </c>
      <c r="M49" s="878">
        <f t="shared" si="3"/>
        <v>23682.383928571428</v>
      </c>
      <c r="N49" s="47">
        <v>26524.27</v>
      </c>
      <c r="O49" s="43" t="s">
        <v>44</v>
      </c>
      <c r="P49" s="830" t="s">
        <v>591</v>
      </c>
      <c r="Q49" s="947" t="s">
        <v>590</v>
      </c>
      <c r="R49" s="879">
        <v>0</v>
      </c>
    </row>
    <row r="50" spans="1:18" ht="79.5" customHeight="1">
      <c r="A50" s="829" t="s">
        <v>1914</v>
      </c>
      <c r="B50" s="875" t="s">
        <v>53</v>
      </c>
      <c r="C50" s="876" t="s">
        <v>51</v>
      </c>
      <c r="D50" s="876" t="s">
        <v>19</v>
      </c>
      <c r="E50" s="921" t="s">
        <v>313</v>
      </c>
      <c r="F50" s="1011" t="s">
        <v>312</v>
      </c>
      <c r="G50" s="938" t="s">
        <v>1800</v>
      </c>
      <c r="H50" s="1012" t="s">
        <v>1801</v>
      </c>
      <c r="I50" s="909" t="s">
        <v>1</v>
      </c>
      <c r="J50" s="71">
        <v>1</v>
      </c>
      <c r="K50" s="54" t="s">
        <v>19</v>
      </c>
      <c r="L50" s="878">
        <f t="shared" si="4"/>
        <v>568192.857142857</v>
      </c>
      <c r="M50" s="878">
        <f t="shared" si="3"/>
        <v>568192.857142857</v>
      </c>
      <c r="N50" s="47">
        <v>636376</v>
      </c>
      <c r="O50" s="43" t="s">
        <v>44</v>
      </c>
      <c r="P50" s="830" t="s">
        <v>591</v>
      </c>
      <c r="Q50" s="947" t="s">
        <v>590</v>
      </c>
      <c r="R50" s="879">
        <v>0</v>
      </c>
    </row>
    <row r="51" spans="1:18" ht="79.5" customHeight="1">
      <c r="A51" s="829" t="s">
        <v>1915</v>
      </c>
      <c r="B51" s="875" t="s">
        <v>53</v>
      </c>
      <c r="C51" s="876" t="s">
        <v>51</v>
      </c>
      <c r="D51" s="876" t="s">
        <v>19</v>
      </c>
      <c r="E51" s="921" t="s">
        <v>313</v>
      </c>
      <c r="F51" s="1013" t="s">
        <v>312</v>
      </c>
      <c r="G51" s="999" t="s">
        <v>1802</v>
      </c>
      <c r="H51" s="8" t="s">
        <v>1803</v>
      </c>
      <c r="I51" s="909" t="s">
        <v>1</v>
      </c>
      <c r="J51" s="71">
        <v>1</v>
      </c>
      <c r="K51" s="54" t="s">
        <v>19</v>
      </c>
      <c r="L51" s="878">
        <f t="shared" si="4"/>
        <v>43373.21428571428</v>
      </c>
      <c r="M51" s="878">
        <f t="shared" si="3"/>
        <v>43373.21428571428</v>
      </c>
      <c r="N51" s="47">
        <v>48578</v>
      </c>
      <c r="O51" s="43" t="s">
        <v>44</v>
      </c>
      <c r="P51" s="830" t="s">
        <v>591</v>
      </c>
      <c r="Q51" s="947" t="s">
        <v>590</v>
      </c>
      <c r="R51" s="879">
        <v>0</v>
      </c>
    </row>
    <row r="52" spans="1:18" ht="79.5" customHeight="1">
      <c r="A52" s="829" t="s">
        <v>1194</v>
      </c>
      <c r="B52" s="875" t="s">
        <v>53</v>
      </c>
      <c r="C52" s="876" t="s">
        <v>51</v>
      </c>
      <c r="D52" s="876" t="s">
        <v>19</v>
      </c>
      <c r="E52" s="921" t="s">
        <v>313</v>
      </c>
      <c r="F52" s="1013" t="s">
        <v>312</v>
      </c>
      <c r="G52" s="1014" t="s">
        <v>1804</v>
      </c>
      <c r="H52" s="1015" t="s">
        <v>1805</v>
      </c>
      <c r="I52" s="909" t="s">
        <v>1</v>
      </c>
      <c r="J52" s="71">
        <v>1</v>
      </c>
      <c r="K52" s="54" t="s">
        <v>19</v>
      </c>
      <c r="L52" s="878">
        <f t="shared" si="4"/>
        <v>7986.8839285714275</v>
      </c>
      <c r="M52" s="878">
        <f t="shared" si="3"/>
        <v>7986.8839285714275</v>
      </c>
      <c r="N52" s="47">
        <v>8945.31</v>
      </c>
      <c r="O52" s="43" t="s">
        <v>44</v>
      </c>
      <c r="P52" s="830" t="s">
        <v>591</v>
      </c>
      <c r="Q52" s="947" t="s">
        <v>590</v>
      </c>
      <c r="R52" s="879">
        <v>0</v>
      </c>
    </row>
    <row r="53" spans="1:18" ht="79.5" customHeight="1">
      <c r="A53" s="829" t="s">
        <v>1197</v>
      </c>
      <c r="B53" s="875" t="s">
        <v>53</v>
      </c>
      <c r="C53" s="876" t="s">
        <v>51</v>
      </c>
      <c r="D53" s="876" t="s">
        <v>19</v>
      </c>
      <c r="E53" s="921" t="s">
        <v>313</v>
      </c>
      <c r="F53" s="1013" t="s">
        <v>312</v>
      </c>
      <c r="G53" s="999" t="s">
        <v>1806</v>
      </c>
      <c r="H53" s="2" t="s">
        <v>1807</v>
      </c>
      <c r="I53" s="909" t="s">
        <v>1</v>
      </c>
      <c r="J53" s="71">
        <v>1</v>
      </c>
      <c r="K53" s="54" t="s">
        <v>19</v>
      </c>
      <c r="L53" s="878">
        <f t="shared" si="4"/>
        <v>9550</v>
      </c>
      <c r="M53" s="878">
        <f t="shared" si="3"/>
        <v>9550</v>
      </c>
      <c r="N53" s="47">
        <v>10696</v>
      </c>
      <c r="O53" s="43" t="s">
        <v>58</v>
      </c>
      <c r="P53" s="830" t="s">
        <v>591</v>
      </c>
      <c r="Q53" s="947" t="s">
        <v>590</v>
      </c>
      <c r="R53" s="879">
        <v>0</v>
      </c>
    </row>
    <row r="54" spans="1:18" ht="79.5" customHeight="1">
      <c r="A54" s="829" t="s">
        <v>1248</v>
      </c>
      <c r="B54" s="875" t="s">
        <v>53</v>
      </c>
      <c r="C54" s="876" t="s">
        <v>51</v>
      </c>
      <c r="D54" s="876" t="s">
        <v>19</v>
      </c>
      <c r="E54" s="921" t="s">
        <v>313</v>
      </c>
      <c r="F54" s="1013" t="s">
        <v>312</v>
      </c>
      <c r="G54" s="1016" t="s">
        <v>1808</v>
      </c>
      <c r="H54" s="1015" t="s">
        <v>1809</v>
      </c>
      <c r="I54" s="909" t="s">
        <v>1</v>
      </c>
      <c r="J54" s="71">
        <v>1</v>
      </c>
      <c r="K54" s="54" t="s">
        <v>19</v>
      </c>
      <c r="L54" s="878">
        <f t="shared" si="4"/>
        <v>40324.4375</v>
      </c>
      <c r="M54" s="878">
        <f aca="true" t="shared" si="5" ref="M54:M88">N54/1.12</f>
        <v>40324.4375</v>
      </c>
      <c r="N54" s="47">
        <v>45163.37</v>
      </c>
      <c r="O54" s="43" t="s">
        <v>58</v>
      </c>
      <c r="P54" s="830" t="s">
        <v>591</v>
      </c>
      <c r="Q54" s="947" t="s">
        <v>590</v>
      </c>
      <c r="R54" s="879">
        <v>0</v>
      </c>
    </row>
    <row r="55" spans="1:18" ht="79.5" customHeight="1">
      <c r="A55" s="829" t="s">
        <v>1253</v>
      </c>
      <c r="B55" s="875" t="s">
        <v>53</v>
      </c>
      <c r="C55" s="876" t="s">
        <v>51</v>
      </c>
      <c r="D55" s="876" t="s">
        <v>19</v>
      </c>
      <c r="E55" s="921" t="s">
        <v>313</v>
      </c>
      <c r="F55" s="1013" t="s">
        <v>312</v>
      </c>
      <c r="G55" s="1016" t="s">
        <v>1810</v>
      </c>
      <c r="H55" s="1015" t="s">
        <v>1809</v>
      </c>
      <c r="I55" s="909" t="s">
        <v>1</v>
      </c>
      <c r="J55" s="71">
        <v>1</v>
      </c>
      <c r="K55" s="54" t="s">
        <v>19</v>
      </c>
      <c r="L55" s="878">
        <f t="shared" si="4"/>
        <v>44118</v>
      </c>
      <c r="M55" s="878">
        <f t="shared" si="5"/>
        <v>44118</v>
      </c>
      <c r="N55" s="47">
        <v>49412.16</v>
      </c>
      <c r="O55" s="43" t="s">
        <v>58</v>
      </c>
      <c r="P55" s="830" t="s">
        <v>591</v>
      </c>
      <c r="Q55" s="947" t="s">
        <v>590</v>
      </c>
      <c r="R55" s="879">
        <v>0</v>
      </c>
    </row>
    <row r="56" spans="1:18" ht="79.5" customHeight="1">
      <c r="A56" s="829" t="s">
        <v>1302</v>
      </c>
      <c r="B56" s="875" t="s">
        <v>53</v>
      </c>
      <c r="C56" s="876" t="s">
        <v>51</v>
      </c>
      <c r="D56" s="876" t="s">
        <v>19</v>
      </c>
      <c r="E56" s="921" t="s">
        <v>313</v>
      </c>
      <c r="F56" s="1013" t="s">
        <v>312</v>
      </c>
      <c r="G56" s="999" t="s">
        <v>1811</v>
      </c>
      <c r="H56" s="8" t="s">
        <v>1812</v>
      </c>
      <c r="I56" s="909" t="s">
        <v>1</v>
      </c>
      <c r="J56" s="71">
        <v>1</v>
      </c>
      <c r="K56" s="54" t="s">
        <v>19</v>
      </c>
      <c r="L56" s="878">
        <f t="shared" si="4"/>
        <v>50747.94642857142</v>
      </c>
      <c r="M56" s="878">
        <f t="shared" si="5"/>
        <v>50747.94642857142</v>
      </c>
      <c r="N56" s="47">
        <v>56837.7</v>
      </c>
      <c r="O56" s="43" t="s">
        <v>58</v>
      </c>
      <c r="P56" s="830" t="s">
        <v>591</v>
      </c>
      <c r="Q56" s="947" t="s">
        <v>590</v>
      </c>
      <c r="R56" s="879">
        <v>0</v>
      </c>
    </row>
    <row r="57" spans="1:18" ht="79.5" customHeight="1">
      <c r="A57" s="829" t="s">
        <v>1916</v>
      </c>
      <c r="B57" s="875" t="s">
        <v>53</v>
      </c>
      <c r="C57" s="876" t="s">
        <v>51</v>
      </c>
      <c r="D57" s="876" t="s">
        <v>19</v>
      </c>
      <c r="E57" s="921" t="s">
        <v>313</v>
      </c>
      <c r="F57" s="1013" t="s">
        <v>312</v>
      </c>
      <c r="G57" s="999" t="s">
        <v>1813</v>
      </c>
      <c r="H57" s="8" t="s">
        <v>1814</v>
      </c>
      <c r="I57" s="909" t="s">
        <v>1</v>
      </c>
      <c r="J57" s="71">
        <v>1</v>
      </c>
      <c r="K57" s="54" t="s">
        <v>19</v>
      </c>
      <c r="L57" s="878">
        <f t="shared" si="4"/>
        <v>99999.99999999999</v>
      </c>
      <c r="M57" s="878">
        <f t="shared" si="5"/>
        <v>99999.99999999999</v>
      </c>
      <c r="N57" s="47">
        <v>112000</v>
      </c>
      <c r="O57" s="43" t="s">
        <v>58</v>
      </c>
      <c r="P57" s="830" t="s">
        <v>591</v>
      </c>
      <c r="Q57" s="947" t="s">
        <v>590</v>
      </c>
      <c r="R57" s="879">
        <v>0</v>
      </c>
    </row>
    <row r="58" spans="1:18" ht="79.5" customHeight="1">
      <c r="A58" s="829" t="s">
        <v>1917</v>
      </c>
      <c r="B58" s="875" t="s">
        <v>53</v>
      </c>
      <c r="C58" s="876" t="s">
        <v>51</v>
      </c>
      <c r="D58" s="876" t="s">
        <v>19</v>
      </c>
      <c r="E58" s="921" t="s">
        <v>313</v>
      </c>
      <c r="F58" s="1013" t="s">
        <v>312</v>
      </c>
      <c r="G58" s="881" t="s">
        <v>312</v>
      </c>
      <c r="H58" s="830" t="s">
        <v>1815</v>
      </c>
      <c r="I58" s="909" t="s">
        <v>1</v>
      </c>
      <c r="J58" s="71">
        <v>1</v>
      </c>
      <c r="K58" s="54" t="s">
        <v>19</v>
      </c>
      <c r="L58" s="878">
        <f t="shared" si="4"/>
        <v>17536.883928571428</v>
      </c>
      <c r="M58" s="878">
        <f t="shared" si="5"/>
        <v>17536.883928571428</v>
      </c>
      <c r="N58" s="47">
        <v>19641.31</v>
      </c>
      <c r="O58" s="43" t="s">
        <v>58</v>
      </c>
      <c r="P58" s="830" t="s">
        <v>591</v>
      </c>
      <c r="Q58" s="947" t="s">
        <v>590</v>
      </c>
      <c r="R58" s="879">
        <v>0</v>
      </c>
    </row>
    <row r="59" spans="1:18" ht="79.5" customHeight="1">
      <c r="A59" s="829" t="s">
        <v>1918</v>
      </c>
      <c r="B59" s="875" t="s">
        <v>53</v>
      </c>
      <c r="C59" s="876" t="s">
        <v>51</v>
      </c>
      <c r="D59" s="876" t="s">
        <v>19</v>
      </c>
      <c r="E59" s="921" t="s">
        <v>313</v>
      </c>
      <c r="F59" s="1013" t="s">
        <v>312</v>
      </c>
      <c r="G59" s="1017" t="s">
        <v>1816</v>
      </c>
      <c r="H59" s="830" t="s">
        <v>1817</v>
      </c>
      <c r="I59" s="909" t="s">
        <v>1</v>
      </c>
      <c r="J59" s="71">
        <v>1</v>
      </c>
      <c r="K59" s="54" t="s">
        <v>19</v>
      </c>
      <c r="L59" s="878">
        <f t="shared" si="4"/>
        <v>249999.99999999997</v>
      </c>
      <c r="M59" s="878">
        <f t="shared" si="5"/>
        <v>249999.99999999997</v>
      </c>
      <c r="N59" s="47">
        <v>280000</v>
      </c>
      <c r="O59" s="43" t="s">
        <v>1189</v>
      </c>
      <c r="P59" s="830" t="s">
        <v>591</v>
      </c>
      <c r="Q59" s="947" t="s">
        <v>590</v>
      </c>
      <c r="R59" s="879">
        <v>0</v>
      </c>
    </row>
    <row r="60" spans="1:18" ht="79.5" customHeight="1">
      <c r="A60" s="829" t="s">
        <v>1919</v>
      </c>
      <c r="B60" s="875" t="s">
        <v>53</v>
      </c>
      <c r="C60" s="876" t="s">
        <v>51</v>
      </c>
      <c r="D60" s="876" t="s">
        <v>19</v>
      </c>
      <c r="E60" s="921" t="s">
        <v>313</v>
      </c>
      <c r="F60" s="1013" t="s">
        <v>312</v>
      </c>
      <c r="G60" s="1018" t="s">
        <v>1818</v>
      </c>
      <c r="H60" s="8" t="s">
        <v>1819</v>
      </c>
      <c r="I60" s="909" t="s">
        <v>1</v>
      </c>
      <c r="J60" s="71">
        <v>1</v>
      </c>
      <c r="K60" s="54" t="s">
        <v>19</v>
      </c>
      <c r="L60" s="878">
        <f t="shared" si="4"/>
        <v>76000</v>
      </c>
      <c r="M60" s="878">
        <f t="shared" si="5"/>
        <v>76000</v>
      </c>
      <c r="N60" s="47">
        <v>85120</v>
      </c>
      <c r="O60" s="43" t="s">
        <v>1189</v>
      </c>
      <c r="P60" s="830" t="s">
        <v>591</v>
      </c>
      <c r="Q60" s="947" t="s">
        <v>590</v>
      </c>
      <c r="R60" s="879">
        <v>0</v>
      </c>
    </row>
    <row r="61" spans="1:18" ht="79.5" customHeight="1">
      <c r="A61" s="829" t="s">
        <v>1920</v>
      </c>
      <c r="B61" s="875" t="s">
        <v>53</v>
      </c>
      <c r="C61" s="876" t="s">
        <v>51</v>
      </c>
      <c r="D61" s="876" t="s">
        <v>19</v>
      </c>
      <c r="E61" s="921" t="s">
        <v>313</v>
      </c>
      <c r="F61" s="1013" t="s">
        <v>312</v>
      </c>
      <c r="G61" s="1019" t="s">
        <v>1804</v>
      </c>
      <c r="H61" s="1015" t="s">
        <v>1820</v>
      </c>
      <c r="I61" s="909" t="s">
        <v>1</v>
      </c>
      <c r="J61" s="71">
        <v>1</v>
      </c>
      <c r="K61" s="54" t="s">
        <v>19</v>
      </c>
      <c r="L61" s="878">
        <f>M61/J61</f>
        <v>97938.28571428571</v>
      </c>
      <c r="M61" s="878">
        <f>N61/1.12</f>
        <v>97938.28571428571</v>
      </c>
      <c r="N61" s="47">
        <v>109690.88</v>
      </c>
      <c r="O61" s="43" t="s">
        <v>393</v>
      </c>
      <c r="P61" s="830" t="s">
        <v>591</v>
      </c>
      <c r="Q61" s="947" t="s">
        <v>590</v>
      </c>
      <c r="R61" s="879">
        <v>0</v>
      </c>
    </row>
    <row r="62" spans="1:18" ht="79.5" customHeight="1">
      <c r="A62" s="829" t="s">
        <v>1921</v>
      </c>
      <c r="B62" s="875" t="s">
        <v>53</v>
      </c>
      <c r="C62" s="876" t="s">
        <v>51</v>
      </c>
      <c r="D62" s="876" t="s">
        <v>19</v>
      </c>
      <c r="E62" s="921" t="s">
        <v>313</v>
      </c>
      <c r="F62" s="1013" t="s">
        <v>312</v>
      </c>
      <c r="G62" s="1019" t="s">
        <v>1853</v>
      </c>
      <c r="H62" s="1015" t="s">
        <v>1854</v>
      </c>
      <c r="I62" s="909" t="s">
        <v>1</v>
      </c>
      <c r="J62" s="71">
        <v>1</v>
      </c>
      <c r="K62" s="54" t="s">
        <v>19</v>
      </c>
      <c r="L62" s="878">
        <f>M62/J62</f>
        <v>7986.607142857142</v>
      </c>
      <c r="M62" s="878">
        <f>N62/1.12</f>
        <v>7986.607142857142</v>
      </c>
      <c r="N62" s="47">
        <v>8945</v>
      </c>
      <c r="O62" s="43" t="s">
        <v>45</v>
      </c>
      <c r="P62" s="830" t="s">
        <v>591</v>
      </c>
      <c r="Q62" s="947" t="s">
        <v>590</v>
      </c>
      <c r="R62" s="879">
        <v>0</v>
      </c>
    </row>
    <row r="63" spans="1:18" ht="79.5" customHeight="1">
      <c r="A63" s="829" t="s">
        <v>1922</v>
      </c>
      <c r="B63" s="875" t="s">
        <v>53</v>
      </c>
      <c r="C63" s="876" t="s">
        <v>51</v>
      </c>
      <c r="D63" s="876" t="s">
        <v>19</v>
      </c>
      <c r="E63" s="921" t="s">
        <v>313</v>
      </c>
      <c r="F63" s="1013" t="s">
        <v>312</v>
      </c>
      <c r="G63" s="938" t="s">
        <v>1821</v>
      </c>
      <c r="H63" s="1010" t="s">
        <v>1822</v>
      </c>
      <c r="I63" s="909" t="s">
        <v>1</v>
      </c>
      <c r="J63" s="71">
        <v>1</v>
      </c>
      <c r="K63" s="54" t="s">
        <v>19</v>
      </c>
      <c r="L63" s="878">
        <f t="shared" si="4"/>
        <v>37460.642857142855</v>
      </c>
      <c r="M63" s="878">
        <f t="shared" si="5"/>
        <v>37460.642857142855</v>
      </c>
      <c r="N63" s="47">
        <v>41955.92</v>
      </c>
      <c r="O63" s="43" t="s">
        <v>43</v>
      </c>
      <c r="P63" s="830" t="s">
        <v>591</v>
      </c>
      <c r="Q63" s="947" t="s">
        <v>590</v>
      </c>
      <c r="R63" s="879">
        <v>0</v>
      </c>
    </row>
    <row r="64" spans="1:18" ht="79.5" customHeight="1">
      <c r="A64" s="829" t="s">
        <v>1923</v>
      </c>
      <c r="B64" s="875" t="s">
        <v>53</v>
      </c>
      <c r="C64" s="876" t="s">
        <v>51</v>
      </c>
      <c r="D64" s="876" t="s">
        <v>19</v>
      </c>
      <c r="E64" s="921" t="s">
        <v>313</v>
      </c>
      <c r="F64" s="1013" t="s">
        <v>312</v>
      </c>
      <c r="G64" s="938" t="s">
        <v>1855</v>
      </c>
      <c r="H64" s="1010" t="s">
        <v>1856</v>
      </c>
      <c r="I64" s="909" t="s">
        <v>1</v>
      </c>
      <c r="J64" s="71">
        <v>1</v>
      </c>
      <c r="K64" s="54" t="s">
        <v>19</v>
      </c>
      <c r="L64" s="878">
        <f t="shared" si="4"/>
        <v>174999.99999999997</v>
      </c>
      <c r="M64" s="878">
        <f t="shared" si="5"/>
        <v>174999.99999999997</v>
      </c>
      <c r="N64" s="47">
        <v>196000</v>
      </c>
      <c r="O64" s="43" t="s">
        <v>45</v>
      </c>
      <c r="P64" s="830" t="s">
        <v>591</v>
      </c>
      <c r="Q64" s="947" t="s">
        <v>590</v>
      </c>
      <c r="R64" s="879">
        <v>0</v>
      </c>
    </row>
    <row r="65" spans="1:18" ht="79.5" customHeight="1">
      <c r="A65" s="829" t="s">
        <v>1924</v>
      </c>
      <c r="B65" s="875" t="s">
        <v>53</v>
      </c>
      <c r="C65" s="876" t="s">
        <v>51</v>
      </c>
      <c r="D65" s="876" t="s">
        <v>19</v>
      </c>
      <c r="E65" s="921" t="s">
        <v>313</v>
      </c>
      <c r="F65" s="1013" t="s">
        <v>312</v>
      </c>
      <c r="G65" s="938" t="s">
        <v>1857</v>
      </c>
      <c r="H65" s="1010" t="s">
        <v>1858</v>
      </c>
      <c r="I65" s="909" t="s">
        <v>1</v>
      </c>
      <c r="J65" s="71">
        <v>1</v>
      </c>
      <c r="K65" s="54" t="s">
        <v>19</v>
      </c>
      <c r="L65" s="878">
        <f>M65/J65</f>
        <v>196918.24107142855</v>
      </c>
      <c r="M65" s="878">
        <f>N65/1.12</f>
        <v>196918.24107142855</v>
      </c>
      <c r="N65" s="47">
        <v>220548.43</v>
      </c>
      <c r="O65" s="43" t="s">
        <v>45</v>
      </c>
      <c r="P65" s="830" t="s">
        <v>591</v>
      </c>
      <c r="Q65" s="947" t="s">
        <v>590</v>
      </c>
      <c r="R65" s="879">
        <v>0</v>
      </c>
    </row>
    <row r="66" spans="1:18" ht="79.5" customHeight="1">
      <c r="A66" s="829" t="s">
        <v>1925</v>
      </c>
      <c r="B66" s="875" t="s">
        <v>53</v>
      </c>
      <c r="C66" s="876" t="s">
        <v>51</v>
      </c>
      <c r="D66" s="876" t="s">
        <v>19</v>
      </c>
      <c r="E66" s="921" t="s">
        <v>313</v>
      </c>
      <c r="F66" s="48" t="s">
        <v>312</v>
      </c>
      <c r="G66" s="1020" t="s">
        <v>1806</v>
      </c>
      <c r="H66" s="1010" t="s">
        <v>1823</v>
      </c>
      <c r="I66" s="909" t="s">
        <v>1</v>
      </c>
      <c r="J66" s="71">
        <v>1</v>
      </c>
      <c r="K66" s="54" t="s">
        <v>19</v>
      </c>
      <c r="L66" s="878">
        <f>M66/J66</f>
        <v>624999.9999999999</v>
      </c>
      <c r="M66" s="878">
        <f>N66/1.12</f>
        <v>624999.9999999999</v>
      </c>
      <c r="N66" s="47">
        <v>700000</v>
      </c>
      <c r="O66" s="43" t="s">
        <v>393</v>
      </c>
      <c r="P66" s="830" t="s">
        <v>591</v>
      </c>
      <c r="Q66" s="947" t="s">
        <v>590</v>
      </c>
      <c r="R66" s="879">
        <v>0</v>
      </c>
    </row>
    <row r="67" spans="1:18" ht="79.5" customHeight="1">
      <c r="A67" s="829" t="s">
        <v>1926</v>
      </c>
      <c r="B67" s="875" t="s">
        <v>53</v>
      </c>
      <c r="C67" s="876" t="s">
        <v>51</v>
      </c>
      <c r="D67" s="876" t="s">
        <v>19</v>
      </c>
      <c r="E67" s="921" t="s">
        <v>313</v>
      </c>
      <c r="F67" s="1013" t="s">
        <v>312</v>
      </c>
      <c r="G67" s="1020" t="s">
        <v>1799</v>
      </c>
      <c r="H67" s="1020" t="s">
        <v>1799</v>
      </c>
      <c r="I67" s="909" t="s">
        <v>1</v>
      </c>
      <c r="J67" s="71">
        <v>1</v>
      </c>
      <c r="K67" s="54" t="s">
        <v>19</v>
      </c>
      <c r="L67" s="878">
        <f t="shared" si="4"/>
        <v>125230.35714285713</v>
      </c>
      <c r="M67" s="878">
        <f t="shared" si="5"/>
        <v>125230.35714285713</v>
      </c>
      <c r="N67" s="47">
        <v>140258</v>
      </c>
      <c r="O67" s="43" t="s">
        <v>393</v>
      </c>
      <c r="P67" s="830" t="s">
        <v>591</v>
      </c>
      <c r="Q67" s="947" t="s">
        <v>590</v>
      </c>
      <c r="R67" s="879">
        <v>0</v>
      </c>
    </row>
    <row r="68" spans="1:18" ht="79.5" customHeight="1">
      <c r="A68" s="829" t="s">
        <v>1927</v>
      </c>
      <c r="B68" s="875" t="s">
        <v>53</v>
      </c>
      <c r="C68" s="876" t="s">
        <v>51</v>
      </c>
      <c r="D68" s="876" t="s">
        <v>19</v>
      </c>
      <c r="E68" s="921" t="s">
        <v>313</v>
      </c>
      <c r="F68" s="1013" t="s">
        <v>312</v>
      </c>
      <c r="G68" s="1020" t="s">
        <v>2026</v>
      </c>
      <c r="H68" s="1010" t="s">
        <v>2027</v>
      </c>
      <c r="I68" s="909" t="s">
        <v>1</v>
      </c>
      <c r="J68" s="71">
        <v>1</v>
      </c>
      <c r="K68" s="54" t="s">
        <v>19</v>
      </c>
      <c r="L68" s="878">
        <f>M68/J68</f>
        <v>23341.071428571428</v>
      </c>
      <c r="M68" s="878">
        <f>N68/1.12</f>
        <v>23341.071428571428</v>
      </c>
      <c r="N68" s="47">
        <v>26142</v>
      </c>
      <c r="O68" s="43" t="s">
        <v>393</v>
      </c>
      <c r="P68" s="830" t="s">
        <v>591</v>
      </c>
      <c r="Q68" s="947" t="s">
        <v>590</v>
      </c>
      <c r="R68" s="879">
        <v>0</v>
      </c>
    </row>
    <row r="69" spans="1:18" ht="79.5" customHeight="1">
      <c r="A69" s="829" t="s">
        <v>1928</v>
      </c>
      <c r="B69" s="875" t="s">
        <v>53</v>
      </c>
      <c r="C69" s="876" t="s">
        <v>51</v>
      </c>
      <c r="D69" s="876" t="s">
        <v>19</v>
      </c>
      <c r="E69" s="921" t="s">
        <v>313</v>
      </c>
      <c r="F69" s="1013" t="s">
        <v>312</v>
      </c>
      <c r="G69" s="1021" t="s">
        <v>1824</v>
      </c>
      <c r="H69" s="2" t="s">
        <v>1825</v>
      </c>
      <c r="I69" s="909" t="s">
        <v>1</v>
      </c>
      <c r="J69" s="71">
        <v>1</v>
      </c>
      <c r="K69" s="54" t="s">
        <v>19</v>
      </c>
      <c r="L69" s="878">
        <f t="shared" si="4"/>
        <v>29999.999999999996</v>
      </c>
      <c r="M69" s="878">
        <f t="shared" si="5"/>
        <v>29999.999999999996</v>
      </c>
      <c r="N69" s="47">
        <v>33600</v>
      </c>
      <c r="O69" s="43" t="s">
        <v>45</v>
      </c>
      <c r="P69" s="830" t="s">
        <v>591</v>
      </c>
      <c r="Q69" s="947" t="s">
        <v>590</v>
      </c>
      <c r="R69" s="879">
        <v>0</v>
      </c>
    </row>
    <row r="70" spans="1:18" ht="79.5" customHeight="1">
      <c r="A70" s="829" t="s">
        <v>2032</v>
      </c>
      <c r="B70" s="875" t="s">
        <v>53</v>
      </c>
      <c r="C70" s="876" t="s">
        <v>51</v>
      </c>
      <c r="D70" s="876" t="s">
        <v>19</v>
      </c>
      <c r="E70" s="921" t="s">
        <v>313</v>
      </c>
      <c r="F70" s="1013" t="s">
        <v>312</v>
      </c>
      <c r="G70" s="2" t="s">
        <v>1857</v>
      </c>
      <c r="H70" s="1010" t="s">
        <v>2030</v>
      </c>
      <c r="I70" s="909" t="s">
        <v>1</v>
      </c>
      <c r="J70" s="71">
        <v>1</v>
      </c>
      <c r="K70" s="54" t="s">
        <v>19</v>
      </c>
      <c r="L70" s="878">
        <f>M70/J70</f>
        <v>38897.90178571428</v>
      </c>
      <c r="M70" s="878">
        <f>N70/1.12</f>
        <v>38897.90178571428</v>
      </c>
      <c r="N70" s="47">
        <v>43565.65</v>
      </c>
      <c r="O70" s="43" t="s">
        <v>393</v>
      </c>
      <c r="P70" s="830" t="s">
        <v>591</v>
      </c>
      <c r="Q70" s="947" t="s">
        <v>590</v>
      </c>
      <c r="R70" s="879">
        <v>0</v>
      </c>
    </row>
    <row r="71" spans="1:18" ht="75" customHeight="1">
      <c r="A71" s="829" t="s">
        <v>2033</v>
      </c>
      <c r="B71" s="875" t="s">
        <v>53</v>
      </c>
      <c r="C71" s="876" t="s">
        <v>51</v>
      </c>
      <c r="D71" s="876" t="s">
        <v>19</v>
      </c>
      <c r="E71" s="921" t="s">
        <v>313</v>
      </c>
      <c r="F71" s="48" t="s">
        <v>312</v>
      </c>
      <c r="G71" s="886" t="s">
        <v>777</v>
      </c>
      <c r="H71" s="886" t="s">
        <v>1488</v>
      </c>
      <c r="I71" s="915" t="s">
        <v>1</v>
      </c>
      <c r="J71" s="71">
        <v>1</v>
      </c>
      <c r="K71" s="54" t="s">
        <v>19</v>
      </c>
      <c r="L71" s="878">
        <f aca="true" t="shared" si="6" ref="L71:L88">M71/J71</f>
        <v>693696.4285714285</v>
      </c>
      <c r="M71" s="878">
        <f t="shared" si="5"/>
        <v>693696.4285714285</v>
      </c>
      <c r="N71" s="47">
        <v>776940</v>
      </c>
      <c r="O71" s="43" t="s">
        <v>61</v>
      </c>
      <c r="P71" s="830" t="s">
        <v>591</v>
      </c>
      <c r="Q71" s="947" t="s">
        <v>590</v>
      </c>
      <c r="R71" s="879">
        <v>0</v>
      </c>
    </row>
    <row r="72" spans="1:18" ht="75" customHeight="1">
      <c r="A72" s="829" t="s">
        <v>2034</v>
      </c>
      <c r="B72" s="875" t="s">
        <v>53</v>
      </c>
      <c r="C72" s="876" t="s">
        <v>51</v>
      </c>
      <c r="D72" s="876" t="s">
        <v>19</v>
      </c>
      <c r="E72" s="921" t="s">
        <v>313</v>
      </c>
      <c r="F72" s="48" t="s">
        <v>312</v>
      </c>
      <c r="G72" s="891" t="s">
        <v>1797</v>
      </c>
      <c r="H72" s="49" t="s">
        <v>1798</v>
      </c>
      <c r="I72" s="915" t="s">
        <v>1</v>
      </c>
      <c r="J72" s="71">
        <v>1</v>
      </c>
      <c r="K72" s="54" t="s">
        <v>19</v>
      </c>
      <c r="L72" s="878">
        <f t="shared" si="6"/>
        <v>514956.24999999994</v>
      </c>
      <c r="M72" s="878">
        <f t="shared" si="5"/>
        <v>514956.24999999994</v>
      </c>
      <c r="N72" s="47">
        <v>576751</v>
      </c>
      <c r="O72" s="43" t="s">
        <v>46</v>
      </c>
      <c r="P72" s="830" t="s">
        <v>591</v>
      </c>
      <c r="Q72" s="947" t="s">
        <v>590</v>
      </c>
      <c r="R72" s="879">
        <v>0</v>
      </c>
    </row>
    <row r="73" spans="1:18" ht="75" customHeight="1">
      <c r="A73" s="829" t="s">
        <v>2035</v>
      </c>
      <c r="B73" s="875" t="s">
        <v>53</v>
      </c>
      <c r="C73" s="876" t="s">
        <v>51</v>
      </c>
      <c r="D73" s="876" t="s">
        <v>19</v>
      </c>
      <c r="E73" s="921" t="s">
        <v>313</v>
      </c>
      <c r="F73" s="48" t="s">
        <v>312</v>
      </c>
      <c r="G73" s="886" t="s">
        <v>777</v>
      </c>
      <c r="H73" s="886" t="s">
        <v>1489</v>
      </c>
      <c r="I73" s="915" t="s">
        <v>1</v>
      </c>
      <c r="J73" s="71">
        <v>1</v>
      </c>
      <c r="K73" s="54" t="s">
        <v>19</v>
      </c>
      <c r="L73" s="878">
        <f t="shared" si="6"/>
        <v>2527732.1428571427</v>
      </c>
      <c r="M73" s="878">
        <f t="shared" si="5"/>
        <v>2527732.1428571427</v>
      </c>
      <c r="N73" s="47">
        <v>2831060</v>
      </c>
      <c r="O73" s="43" t="s">
        <v>1326</v>
      </c>
      <c r="P73" s="830" t="s">
        <v>591</v>
      </c>
      <c r="Q73" s="947" t="s">
        <v>590</v>
      </c>
      <c r="R73" s="879">
        <v>0</v>
      </c>
    </row>
    <row r="74" spans="1:18" ht="75" customHeight="1">
      <c r="A74" s="829" t="s">
        <v>1929</v>
      </c>
      <c r="B74" s="875" t="s">
        <v>53</v>
      </c>
      <c r="C74" s="876" t="s">
        <v>51</v>
      </c>
      <c r="D74" s="876" t="s">
        <v>19</v>
      </c>
      <c r="E74" s="921" t="s">
        <v>313</v>
      </c>
      <c r="F74" s="48" t="s">
        <v>312</v>
      </c>
      <c r="G74" s="886" t="s">
        <v>777</v>
      </c>
      <c r="H74" s="886" t="s">
        <v>1489</v>
      </c>
      <c r="I74" s="915" t="s">
        <v>1</v>
      </c>
      <c r="J74" s="71">
        <v>1</v>
      </c>
      <c r="K74" s="54" t="s">
        <v>19</v>
      </c>
      <c r="L74" s="878">
        <f t="shared" si="6"/>
        <v>627900.8928571428</v>
      </c>
      <c r="M74" s="878">
        <f t="shared" si="5"/>
        <v>627900.8928571428</v>
      </c>
      <c r="N74" s="47">
        <v>703249</v>
      </c>
      <c r="O74" s="43" t="s">
        <v>45</v>
      </c>
      <c r="P74" s="830" t="s">
        <v>591</v>
      </c>
      <c r="Q74" s="947" t="s">
        <v>590</v>
      </c>
      <c r="R74" s="879">
        <v>0</v>
      </c>
    </row>
    <row r="75" spans="1:18" ht="75" customHeight="1">
      <c r="A75" s="829" t="s">
        <v>1930</v>
      </c>
      <c r="B75" s="875" t="s">
        <v>53</v>
      </c>
      <c r="C75" s="876" t="s">
        <v>51</v>
      </c>
      <c r="D75" s="876" t="s">
        <v>19</v>
      </c>
      <c r="E75" s="921" t="s">
        <v>313</v>
      </c>
      <c r="F75" s="48" t="s">
        <v>312</v>
      </c>
      <c r="G75" s="891" t="s">
        <v>2028</v>
      </c>
      <c r="H75" s="49" t="s">
        <v>2029</v>
      </c>
      <c r="I75" s="915" t="s">
        <v>1</v>
      </c>
      <c r="J75" s="71">
        <v>1</v>
      </c>
      <c r="K75" s="54" t="s">
        <v>19</v>
      </c>
      <c r="L75" s="878">
        <f t="shared" si="6"/>
        <v>99999.99999999999</v>
      </c>
      <c r="M75" s="878">
        <f t="shared" si="5"/>
        <v>99999.99999999999</v>
      </c>
      <c r="N75" s="47">
        <v>112000</v>
      </c>
      <c r="O75" s="43" t="s">
        <v>393</v>
      </c>
      <c r="P75" s="830" t="s">
        <v>591</v>
      </c>
      <c r="Q75" s="947" t="s">
        <v>590</v>
      </c>
      <c r="R75" s="879">
        <v>0</v>
      </c>
    </row>
    <row r="76" spans="1:18" ht="75" customHeight="1">
      <c r="A76" s="829" t="s">
        <v>1931</v>
      </c>
      <c r="B76" s="875" t="s">
        <v>53</v>
      </c>
      <c r="C76" s="876" t="s">
        <v>51</v>
      </c>
      <c r="D76" s="876" t="s">
        <v>19</v>
      </c>
      <c r="E76" s="921"/>
      <c r="F76" s="881" t="s">
        <v>2018</v>
      </c>
      <c r="G76" s="1009" t="s">
        <v>2019</v>
      </c>
      <c r="H76" s="886"/>
      <c r="I76" s="915" t="s">
        <v>1</v>
      </c>
      <c r="J76" s="71">
        <v>1</v>
      </c>
      <c r="K76" s="54" t="s">
        <v>19</v>
      </c>
      <c r="L76" s="878">
        <f>M76/J76</f>
        <v>349999.99999999994</v>
      </c>
      <c r="M76" s="878">
        <f>N76/1.12</f>
        <v>349999.99999999994</v>
      </c>
      <c r="N76" s="47">
        <v>392000</v>
      </c>
      <c r="O76" s="43" t="s">
        <v>1326</v>
      </c>
      <c r="P76" s="830" t="s">
        <v>591</v>
      </c>
      <c r="Q76" s="947" t="s">
        <v>590</v>
      </c>
      <c r="R76" s="879">
        <v>0</v>
      </c>
    </row>
    <row r="77" spans="1:18" ht="84" customHeight="1">
      <c r="A77" s="829" t="s">
        <v>1932</v>
      </c>
      <c r="B77" s="875" t="s">
        <v>53</v>
      </c>
      <c r="C77" s="876" t="s">
        <v>51</v>
      </c>
      <c r="D77" s="876" t="s">
        <v>19</v>
      </c>
      <c r="E77" s="877" t="s">
        <v>1193</v>
      </c>
      <c r="F77" s="48" t="s">
        <v>1192</v>
      </c>
      <c r="G77" s="48" t="s">
        <v>1490</v>
      </c>
      <c r="H77" s="935" t="s">
        <v>1327</v>
      </c>
      <c r="I77" s="915" t="s">
        <v>1</v>
      </c>
      <c r="J77" s="71">
        <v>1</v>
      </c>
      <c r="K77" s="54" t="s">
        <v>19</v>
      </c>
      <c r="L77" s="878">
        <f t="shared" si="6"/>
        <v>186998958.31249997</v>
      </c>
      <c r="M77" s="878">
        <f t="shared" si="5"/>
        <v>186998958.31249997</v>
      </c>
      <c r="N77" s="47">
        <v>209438833.31</v>
      </c>
      <c r="O77" s="43" t="s">
        <v>1326</v>
      </c>
      <c r="P77" s="830" t="s">
        <v>591</v>
      </c>
      <c r="Q77" s="921" t="s">
        <v>1331</v>
      </c>
      <c r="R77" s="879">
        <v>0</v>
      </c>
    </row>
    <row r="78" spans="1:18" ht="84" customHeight="1">
      <c r="A78" s="829" t="s">
        <v>2036</v>
      </c>
      <c r="B78" s="875" t="s">
        <v>53</v>
      </c>
      <c r="C78" s="876" t="s">
        <v>51</v>
      </c>
      <c r="D78" s="876" t="s">
        <v>19</v>
      </c>
      <c r="E78" s="877" t="s">
        <v>1193</v>
      </c>
      <c r="F78" s="49" t="s">
        <v>2020</v>
      </c>
      <c r="G78" s="49" t="s">
        <v>2021</v>
      </c>
      <c r="H78" s="972"/>
      <c r="I78" s="915" t="s">
        <v>1</v>
      </c>
      <c r="J78" s="71">
        <v>1</v>
      </c>
      <c r="K78" s="54" t="s">
        <v>19</v>
      </c>
      <c r="L78" s="878">
        <f>M78/J78</f>
        <v>799999.9999999999</v>
      </c>
      <c r="M78" s="878">
        <f>N78/1.12</f>
        <v>799999.9999999999</v>
      </c>
      <c r="N78" s="47">
        <v>896000</v>
      </c>
      <c r="O78" s="43" t="s">
        <v>1326</v>
      </c>
      <c r="P78" s="830" t="s">
        <v>591</v>
      </c>
      <c r="Q78" s="921" t="s">
        <v>1331</v>
      </c>
      <c r="R78" s="879">
        <v>0</v>
      </c>
    </row>
    <row r="79" spans="1:18" ht="84" customHeight="1">
      <c r="A79" s="829" t="s">
        <v>2037</v>
      </c>
      <c r="B79" s="875" t="s">
        <v>53</v>
      </c>
      <c r="C79" s="876" t="s">
        <v>51</v>
      </c>
      <c r="D79" s="876" t="s">
        <v>19</v>
      </c>
      <c r="E79" s="877" t="s">
        <v>1193</v>
      </c>
      <c r="F79" s="48" t="s">
        <v>1192</v>
      </c>
      <c r="G79" s="48" t="s">
        <v>1490</v>
      </c>
      <c r="H79" s="972" t="s">
        <v>2022</v>
      </c>
      <c r="I79" s="915" t="s">
        <v>1</v>
      </c>
      <c r="J79" s="71">
        <v>1</v>
      </c>
      <c r="K79" s="54" t="s">
        <v>19</v>
      </c>
      <c r="L79" s="878">
        <f>M79/J79</f>
        <v>1548931.2499999998</v>
      </c>
      <c r="M79" s="878">
        <f>N79/1.12</f>
        <v>1548931.2499999998</v>
      </c>
      <c r="N79" s="47">
        <v>1734803</v>
      </c>
      <c r="O79" s="43" t="s">
        <v>393</v>
      </c>
      <c r="P79" s="830" t="s">
        <v>591</v>
      </c>
      <c r="Q79" s="921" t="s">
        <v>1331</v>
      </c>
      <c r="R79" s="879">
        <v>0</v>
      </c>
    </row>
    <row r="80" spans="1:18" ht="84" customHeight="1">
      <c r="A80" s="829" t="s">
        <v>2038</v>
      </c>
      <c r="B80" s="875" t="s">
        <v>53</v>
      </c>
      <c r="C80" s="876" t="s">
        <v>51</v>
      </c>
      <c r="D80" s="876" t="s">
        <v>19</v>
      </c>
      <c r="E80" s="877" t="s">
        <v>1193</v>
      </c>
      <c r="F80" s="48" t="s">
        <v>1192</v>
      </c>
      <c r="G80" s="48" t="s">
        <v>1490</v>
      </c>
      <c r="H80" s="49" t="s">
        <v>2023</v>
      </c>
      <c r="I80" s="915" t="s">
        <v>1</v>
      </c>
      <c r="J80" s="71">
        <v>1</v>
      </c>
      <c r="K80" s="54" t="s">
        <v>19</v>
      </c>
      <c r="L80" s="878">
        <f>M80/J80</f>
        <v>1548931.2499999998</v>
      </c>
      <c r="M80" s="878">
        <f>N80/1.12</f>
        <v>1548931.2499999998</v>
      </c>
      <c r="N80" s="47">
        <v>1734803</v>
      </c>
      <c r="O80" s="43" t="s">
        <v>393</v>
      </c>
      <c r="P80" s="830" t="s">
        <v>591</v>
      </c>
      <c r="Q80" s="921" t="s">
        <v>1331</v>
      </c>
      <c r="R80" s="879">
        <v>0</v>
      </c>
    </row>
    <row r="81" spans="1:18" ht="84" customHeight="1">
      <c r="A81" s="829" t="s">
        <v>2039</v>
      </c>
      <c r="B81" s="875" t="s">
        <v>53</v>
      </c>
      <c r="C81" s="876" t="s">
        <v>51</v>
      </c>
      <c r="D81" s="876" t="s">
        <v>19</v>
      </c>
      <c r="E81" s="877" t="s">
        <v>1193</v>
      </c>
      <c r="F81" s="48" t="s">
        <v>1192</v>
      </c>
      <c r="G81" s="48" t="s">
        <v>1490</v>
      </c>
      <c r="H81" s="49" t="s">
        <v>2024</v>
      </c>
      <c r="I81" s="915" t="s">
        <v>1</v>
      </c>
      <c r="J81" s="71">
        <v>1</v>
      </c>
      <c r="K81" s="54" t="s">
        <v>19</v>
      </c>
      <c r="L81" s="878">
        <f>M81/J81</f>
        <v>315574.99999999994</v>
      </c>
      <c r="M81" s="878">
        <f>N81/1.12</f>
        <v>315574.99999999994</v>
      </c>
      <c r="N81" s="47">
        <v>353444</v>
      </c>
      <c r="O81" s="43" t="s">
        <v>393</v>
      </c>
      <c r="P81" s="830" t="s">
        <v>591</v>
      </c>
      <c r="Q81" s="921" t="s">
        <v>1331</v>
      </c>
      <c r="R81" s="879">
        <v>0</v>
      </c>
    </row>
    <row r="82" spans="1:18" ht="84" customHeight="1">
      <c r="A82" s="829" t="s">
        <v>2040</v>
      </c>
      <c r="B82" s="875" t="s">
        <v>53</v>
      </c>
      <c r="C82" s="876" t="s">
        <v>51</v>
      </c>
      <c r="D82" s="876" t="s">
        <v>19</v>
      </c>
      <c r="E82" s="877" t="s">
        <v>1193</v>
      </c>
      <c r="F82" s="48" t="s">
        <v>1192</v>
      </c>
      <c r="G82" s="48" t="s">
        <v>1490</v>
      </c>
      <c r="H82" s="933" t="s">
        <v>2025</v>
      </c>
      <c r="I82" s="915" t="s">
        <v>1</v>
      </c>
      <c r="J82" s="71">
        <v>1</v>
      </c>
      <c r="K82" s="54" t="s">
        <v>19</v>
      </c>
      <c r="L82" s="878">
        <f>M82/J82</f>
        <v>399999.99999999994</v>
      </c>
      <c r="M82" s="878">
        <f>N82/1.12</f>
        <v>399999.99999999994</v>
      </c>
      <c r="N82" s="47">
        <v>448000</v>
      </c>
      <c r="O82" s="43" t="s">
        <v>1326</v>
      </c>
      <c r="P82" s="830" t="s">
        <v>591</v>
      </c>
      <c r="Q82" s="921" t="s">
        <v>1331</v>
      </c>
      <c r="R82" s="879">
        <v>0</v>
      </c>
    </row>
    <row r="83" spans="1:18" ht="84" customHeight="1">
      <c r="A83" s="829" t="s">
        <v>2041</v>
      </c>
      <c r="B83" s="875" t="s">
        <v>53</v>
      </c>
      <c r="C83" s="876" t="s">
        <v>51</v>
      </c>
      <c r="D83" s="876" t="s">
        <v>19</v>
      </c>
      <c r="E83" s="877" t="s">
        <v>1193</v>
      </c>
      <c r="F83" s="48" t="s">
        <v>1192</v>
      </c>
      <c r="G83" s="48" t="s">
        <v>1191</v>
      </c>
      <c r="H83" s="972" t="s">
        <v>1327</v>
      </c>
      <c r="I83" s="915" t="s">
        <v>1</v>
      </c>
      <c r="J83" s="71">
        <v>1</v>
      </c>
      <c r="K83" s="54" t="s">
        <v>19</v>
      </c>
      <c r="L83" s="878">
        <f t="shared" si="6"/>
        <v>1186560.714285714</v>
      </c>
      <c r="M83" s="878">
        <f t="shared" si="5"/>
        <v>1186560.714285714</v>
      </c>
      <c r="N83" s="47">
        <v>1328948</v>
      </c>
      <c r="O83" s="43" t="s">
        <v>1189</v>
      </c>
      <c r="P83" s="830" t="s">
        <v>591</v>
      </c>
      <c r="Q83" s="921" t="s">
        <v>1331</v>
      </c>
      <c r="R83" s="879">
        <v>0</v>
      </c>
    </row>
    <row r="84" spans="1:18" ht="84" customHeight="1">
      <c r="A84" s="829" t="s">
        <v>2042</v>
      </c>
      <c r="B84" s="875" t="s">
        <v>53</v>
      </c>
      <c r="C84" s="876" t="s">
        <v>51</v>
      </c>
      <c r="D84" s="876" t="s">
        <v>19</v>
      </c>
      <c r="E84" s="877" t="s">
        <v>1193</v>
      </c>
      <c r="F84" s="48" t="s">
        <v>1192</v>
      </c>
      <c r="G84" s="48" t="s">
        <v>1490</v>
      </c>
      <c r="H84" s="972"/>
      <c r="I84" s="915" t="s">
        <v>1</v>
      </c>
      <c r="J84" s="71">
        <v>1</v>
      </c>
      <c r="K84" s="54" t="s">
        <v>19</v>
      </c>
      <c r="L84" s="878">
        <f t="shared" si="6"/>
        <v>2734472.044642857</v>
      </c>
      <c r="M84" s="878">
        <f>N84/1.12</f>
        <v>2734472.044642857</v>
      </c>
      <c r="N84" s="47">
        <v>3062608.69</v>
      </c>
      <c r="O84" s="43" t="s">
        <v>335</v>
      </c>
      <c r="P84" s="830" t="s">
        <v>591</v>
      </c>
      <c r="Q84" s="921" t="s">
        <v>1331</v>
      </c>
      <c r="R84" s="879">
        <v>0</v>
      </c>
    </row>
    <row r="85" spans="1:18" ht="84" customHeight="1">
      <c r="A85" s="829" t="s">
        <v>2043</v>
      </c>
      <c r="B85" s="875" t="s">
        <v>53</v>
      </c>
      <c r="C85" s="876" t="s">
        <v>51</v>
      </c>
      <c r="D85" s="876" t="s">
        <v>19</v>
      </c>
      <c r="E85" s="50" t="s">
        <v>1906</v>
      </c>
      <c r="F85" s="891" t="s">
        <v>1849</v>
      </c>
      <c r="G85" s="891" t="s">
        <v>1849</v>
      </c>
      <c r="H85" s="49" t="s">
        <v>1850</v>
      </c>
      <c r="I85" s="43" t="s">
        <v>1</v>
      </c>
      <c r="J85" s="71">
        <v>1</v>
      </c>
      <c r="K85" s="54" t="s">
        <v>19</v>
      </c>
      <c r="L85" s="878">
        <f t="shared" si="6"/>
        <v>1925499.9999999998</v>
      </c>
      <c r="M85" s="878">
        <f t="shared" si="5"/>
        <v>1925499.9999999998</v>
      </c>
      <c r="N85" s="1049">
        <v>2156560</v>
      </c>
      <c r="O85" s="43" t="s">
        <v>45</v>
      </c>
      <c r="P85" s="830" t="s">
        <v>1852</v>
      </c>
      <c r="Q85" s="921" t="s">
        <v>1851</v>
      </c>
      <c r="R85" s="879">
        <v>0</v>
      </c>
    </row>
    <row r="86" spans="1:18" ht="84" customHeight="1">
      <c r="A86" s="829" t="s">
        <v>2044</v>
      </c>
      <c r="B86" s="875" t="s">
        <v>53</v>
      </c>
      <c r="C86" s="876" t="s">
        <v>51</v>
      </c>
      <c r="D86" s="876" t="s">
        <v>19</v>
      </c>
      <c r="E86" s="877" t="s">
        <v>1202</v>
      </c>
      <c r="F86" s="49" t="s">
        <v>1199</v>
      </c>
      <c r="G86" s="49" t="s">
        <v>1199</v>
      </c>
      <c r="H86" s="49" t="s">
        <v>1795</v>
      </c>
      <c r="I86" s="43" t="s">
        <v>1</v>
      </c>
      <c r="J86" s="71">
        <v>1</v>
      </c>
      <c r="K86" s="54" t="s">
        <v>19</v>
      </c>
      <c r="L86" s="878">
        <f t="shared" si="6"/>
        <v>1562499.9999999998</v>
      </c>
      <c r="M86" s="878">
        <f t="shared" si="5"/>
        <v>1562499.9999999998</v>
      </c>
      <c r="N86" s="1049">
        <v>1750000</v>
      </c>
      <c r="O86" s="43" t="s">
        <v>45</v>
      </c>
      <c r="P86" s="830" t="s">
        <v>591</v>
      </c>
      <c r="Q86" s="921" t="s">
        <v>1198</v>
      </c>
      <c r="R86" s="879">
        <v>0</v>
      </c>
    </row>
    <row r="87" spans="1:18" ht="84" customHeight="1">
      <c r="A87" s="829" t="s">
        <v>2045</v>
      </c>
      <c r="B87" s="875" t="s">
        <v>53</v>
      </c>
      <c r="C87" s="876" t="s">
        <v>51</v>
      </c>
      <c r="D87" s="876" t="s">
        <v>19</v>
      </c>
      <c r="E87" s="1008" t="s">
        <v>1907</v>
      </c>
      <c r="F87" s="49" t="s">
        <v>1860</v>
      </c>
      <c r="G87" s="49" t="s">
        <v>1860</v>
      </c>
      <c r="H87" s="49" t="s">
        <v>1861</v>
      </c>
      <c r="I87" s="43" t="s">
        <v>1</v>
      </c>
      <c r="J87" s="71">
        <v>1</v>
      </c>
      <c r="K87" s="54" t="s">
        <v>19</v>
      </c>
      <c r="L87" s="878">
        <f t="shared" si="6"/>
        <v>699999.9999999999</v>
      </c>
      <c r="M87" s="878">
        <f t="shared" si="5"/>
        <v>699999.9999999999</v>
      </c>
      <c r="N87" s="1049">
        <v>784000</v>
      </c>
      <c r="O87" s="43" t="s">
        <v>393</v>
      </c>
      <c r="P87" s="830" t="s">
        <v>591</v>
      </c>
      <c r="Q87" s="921" t="s">
        <v>1198</v>
      </c>
      <c r="R87" s="879">
        <v>0</v>
      </c>
    </row>
    <row r="88" spans="1:18" ht="84" customHeight="1">
      <c r="A88" s="829" t="s">
        <v>2046</v>
      </c>
      <c r="B88" s="875" t="s">
        <v>53</v>
      </c>
      <c r="C88" s="876" t="s">
        <v>51</v>
      </c>
      <c r="D88" s="876" t="s">
        <v>19</v>
      </c>
      <c r="E88" s="877" t="s">
        <v>1202</v>
      </c>
      <c r="F88" s="946" t="s">
        <v>2013</v>
      </c>
      <c r="G88" s="907" t="s">
        <v>2014</v>
      </c>
      <c r="H88" s="907" t="s">
        <v>2014</v>
      </c>
      <c r="I88" s="43" t="s">
        <v>1</v>
      </c>
      <c r="J88" s="71">
        <v>1</v>
      </c>
      <c r="K88" s="54" t="s">
        <v>19</v>
      </c>
      <c r="L88" s="878">
        <f t="shared" si="6"/>
        <v>3499999.9999999995</v>
      </c>
      <c r="M88" s="878">
        <f t="shared" si="5"/>
        <v>3499999.9999999995</v>
      </c>
      <c r="N88" s="1049">
        <v>3920000</v>
      </c>
      <c r="O88" s="43" t="s">
        <v>59</v>
      </c>
      <c r="P88" s="830" t="s">
        <v>591</v>
      </c>
      <c r="Q88" s="921" t="s">
        <v>1198</v>
      </c>
      <c r="R88" s="879">
        <v>0</v>
      </c>
    </row>
    <row r="89" spans="1:18" ht="84" customHeight="1">
      <c r="A89" s="829" t="s">
        <v>2047</v>
      </c>
      <c r="B89" s="875" t="s">
        <v>53</v>
      </c>
      <c r="C89" s="876" t="s">
        <v>51</v>
      </c>
      <c r="D89" s="876" t="s">
        <v>19</v>
      </c>
      <c r="E89" s="1040" t="s">
        <v>1172</v>
      </c>
      <c r="F89" s="1041" t="s">
        <v>1173</v>
      </c>
      <c r="G89" s="1042" t="s">
        <v>1174</v>
      </c>
      <c r="H89" s="1042" t="s">
        <v>1882</v>
      </c>
      <c r="I89" s="43" t="s">
        <v>1201</v>
      </c>
      <c r="J89" s="71">
        <v>1</v>
      </c>
      <c r="K89" s="54" t="s">
        <v>19</v>
      </c>
      <c r="L89" s="878">
        <f>M89</f>
        <v>41964285.71428571</v>
      </c>
      <c r="M89" s="878">
        <f>N89/1.12</f>
        <v>41964285.71428571</v>
      </c>
      <c r="N89" s="1049">
        <v>47000000</v>
      </c>
      <c r="O89" s="43" t="s">
        <v>1326</v>
      </c>
      <c r="P89" s="830" t="s">
        <v>1884</v>
      </c>
      <c r="Q89" s="921" t="s">
        <v>1883</v>
      </c>
      <c r="R89" s="879">
        <v>30</v>
      </c>
    </row>
    <row r="90" spans="1:19" ht="34.5" customHeight="1">
      <c r="A90" s="829"/>
      <c r="B90" s="829"/>
      <c r="C90" s="838"/>
      <c r="D90" s="838"/>
      <c r="E90" s="838"/>
      <c r="F90" s="862"/>
      <c r="G90" s="862"/>
      <c r="H90" s="862"/>
      <c r="I90" s="839"/>
      <c r="J90" s="71"/>
      <c r="K90" s="840"/>
      <c r="L90" s="1068" t="s">
        <v>451</v>
      </c>
      <c r="M90" s="1068"/>
      <c r="N90" s="1067">
        <f>SUM(N7:N89)</f>
        <v>350438753</v>
      </c>
      <c r="O90" s="1043"/>
      <c r="P90" s="830"/>
      <c r="Q90" s="830"/>
      <c r="R90" s="861"/>
      <c r="S90" s="874"/>
    </row>
    <row r="91" spans="1:18" ht="93.75" customHeight="1">
      <c r="A91" s="829" t="s">
        <v>473</v>
      </c>
      <c r="B91" s="875" t="s">
        <v>53</v>
      </c>
      <c r="C91" s="876" t="s">
        <v>51</v>
      </c>
      <c r="D91" s="876" t="s">
        <v>11</v>
      </c>
      <c r="E91" s="877" t="s">
        <v>317</v>
      </c>
      <c r="F91" s="48" t="s">
        <v>318</v>
      </c>
      <c r="G91" s="48" t="s">
        <v>318</v>
      </c>
      <c r="H91" s="46" t="s">
        <v>593</v>
      </c>
      <c r="I91" s="43" t="s">
        <v>1</v>
      </c>
      <c r="J91" s="55">
        <v>1</v>
      </c>
      <c r="K91" s="54" t="s">
        <v>11</v>
      </c>
      <c r="L91" s="47">
        <f>M91/J91</f>
        <v>53571.428571428565</v>
      </c>
      <c r="M91" s="47">
        <f>N91/1.12</f>
        <v>53571.428571428565</v>
      </c>
      <c r="N91" s="47">
        <v>60000</v>
      </c>
      <c r="O91" s="43" t="s">
        <v>335</v>
      </c>
      <c r="P91" s="830" t="s">
        <v>591</v>
      </c>
      <c r="Q91" s="830" t="s">
        <v>1483</v>
      </c>
      <c r="R91" s="879">
        <v>0</v>
      </c>
    </row>
    <row r="92" spans="1:18" ht="72" customHeight="1">
      <c r="A92" s="829" t="s">
        <v>474</v>
      </c>
      <c r="B92" s="875" t="s">
        <v>53</v>
      </c>
      <c r="C92" s="876" t="s">
        <v>51</v>
      </c>
      <c r="D92" s="876" t="s">
        <v>11</v>
      </c>
      <c r="E92" s="877" t="s">
        <v>319</v>
      </c>
      <c r="F92" s="48" t="s">
        <v>320</v>
      </c>
      <c r="G92" s="48" t="s">
        <v>321</v>
      </c>
      <c r="H92" s="48" t="s">
        <v>920</v>
      </c>
      <c r="I92" s="43" t="s">
        <v>1</v>
      </c>
      <c r="J92" s="55">
        <v>1</v>
      </c>
      <c r="K92" s="54" t="s">
        <v>11</v>
      </c>
      <c r="L92" s="47">
        <f aca="true" t="shared" si="7" ref="L92:L182">M92/J92</f>
        <v>600000</v>
      </c>
      <c r="M92" s="47">
        <f aca="true" t="shared" si="8" ref="M92:M182">N92/1.12</f>
        <v>600000</v>
      </c>
      <c r="N92" s="47">
        <v>672000</v>
      </c>
      <c r="O92" s="43" t="s">
        <v>46</v>
      </c>
      <c r="P92" s="830" t="s">
        <v>591</v>
      </c>
      <c r="Q92" s="830" t="s">
        <v>1483</v>
      </c>
      <c r="R92" s="879">
        <v>0</v>
      </c>
    </row>
    <row r="93" spans="1:18" ht="72" customHeight="1">
      <c r="A93" s="829" t="s">
        <v>697</v>
      </c>
      <c r="B93" s="875" t="s">
        <v>53</v>
      </c>
      <c r="C93" s="876" t="s">
        <v>51</v>
      </c>
      <c r="D93" s="876" t="s">
        <v>11</v>
      </c>
      <c r="E93" s="877" t="s">
        <v>319</v>
      </c>
      <c r="F93" s="48" t="s">
        <v>320</v>
      </c>
      <c r="G93" s="48" t="s">
        <v>321</v>
      </c>
      <c r="H93" s="48" t="s">
        <v>920</v>
      </c>
      <c r="I93" s="43" t="s">
        <v>1</v>
      </c>
      <c r="J93" s="55">
        <v>1</v>
      </c>
      <c r="K93" s="54" t="s">
        <v>11</v>
      </c>
      <c r="L93" s="47">
        <f>M93/J93</f>
        <v>257142.85714285713</v>
      </c>
      <c r="M93" s="47">
        <f>N93/1.12</f>
        <v>257142.85714285713</v>
      </c>
      <c r="N93" s="47">
        <v>288000</v>
      </c>
      <c r="O93" s="43" t="s">
        <v>393</v>
      </c>
      <c r="P93" s="830" t="s">
        <v>591</v>
      </c>
      <c r="Q93" s="830" t="s">
        <v>1483</v>
      </c>
      <c r="R93" s="879">
        <v>0</v>
      </c>
    </row>
    <row r="94" spans="1:18" ht="72" customHeight="1">
      <c r="A94" s="12" t="s">
        <v>698</v>
      </c>
      <c r="B94" s="39" t="s">
        <v>53</v>
      </c>
      <c r="C94" s="40" t="s">
        <v>51</v>
      </c>
      <c r="D94" s="40" t="s">
        <v>11</v>
      </c>
      <c r="E94" s="41" t="s">
        <v>1217</v>
      </c>
      <c r="F94" s="42" t="s">
        <v>1218</v>
      </c>
      <c r="G94" s="42" t="s">
        <v>1218</v>
      </c>
      <c r="H94" s="903" t="s">
        <v>1338</v>
      </c>
      <c r="I94" s="896" t="s">
        <v>1</v>
      </c>
      <c r="J94" s="55">
        <v>1</v>
      </c>
      <c r="K94" s="54" t="s">
        <v>11</v>
      </c>
      <c r="L94" s="47">
        <f t="shared" si="7"/>
        <v>362857.14285714284</v>
      </c>
      <c r="M94" s="47">
        <f>N94/1.12</f>
        <v>362857.14285714284</v>
      </c>
      <c r="N94" s="47">
        <v>406400</v>
      </c>
      <c r="O94" s="2" t="s">
        <v>58</v>
      </c>
      <c r="P94" s="830" t="s">
        <v>591</v>
      </c>
      <c r="Q94" s="830" t="s">
        <v>1483</v>
      </c>
      <c r="R94" s="45">
        <v>0</v>
      </c>
    </row>
    <row r="95" spans="1:18" ht="72" customHeight="1">
      <c r="A95" s="12" t="s">
        <v>699</v>
      </c>
      <c r="B95" s="39" t="s">
        <v>53</v>
      </c>
      <c r="C95" s="40" t="s">
        <v>51</v>
      </c>
      <c r="D95" s="40" t="s">
        <v>11</v>
      </c>
      <c r="E95" s="41" t="s">
        <v>1217</v>
      </c>
      <c r="F95" s="42" t="s">
        <v>1641</v>
      </c>
      <c r="G95" s="907" t="s">
        <v>1642</v>
      </c>
      <c r="H95" s="907" t="s">
        <v>1642</v>
      </c>
      <c r="I95" s="896" t="s">
        <v>1</v>
      </c>
      <c r="J95" s="55">
        <v>1</v>
      </c>
      <c r="K95" s="54" t="s">
        <v>11</v>
      </c>
      <c r="L95" s="47">
        <f>M95/J95</f>
        <v>179999.99999999997</v>
      </c>
      <c r="M95" s="47">
        <f>N95/1.12</f>
        <v>179999.99999999997</v>
      </c>
      <c r="N95" s="47">
        <v>201600</v>
      </c>
      <c r="O95" s="2" t="s">
        <v>58</v>
      </c>
      <c r="P95" s="830" t="s">
        <v>591</v>
      </c>
      <c r="Q95" s="830" t="s">
        <v>1483</v>
      </c>
      <c r="R95" s="45">
        <v>0</v>
      </c>
    </row>
    <row r="96" spans="1:18" ht="72" customHeight="1">
      <c r="A96" s="829" t="s">
        <v>700</v>
      </c>
      <c r="B96" s="875" t="s">
        <v>53</v>
      </c>
      <c r="C96" s="876" t="s">
        <v>51</v>
      </c>
      <c r="D96" s="876" t="s">
        <v>11</v>
      </c>
      <c r="E96" s="877" t="s">
        <v>1238</v>
      </c>
      <c r="F96" s="48" t="s">
        <v>1239</v>
      </c>
      <c r="G96" s="48" t="s">
        <v>1240</v>
      </c>
      <c r="H96" s="49" t="s">
        <v>1231</v>
      </c>
      <c r="I96" s="915" t="s">
        <v>1</v>
      </c>
      <c r="J96" s="71">
        <v>1</v>
      </c>
      <c r="K96" s="54" t="s">
        <v>11</v>
      </c>
      <c r="L96" s="47">
        <f t="shared" si="7"/>
        <v>133928.57142857142</v>
      </c>
      <c r="M96" s="47">
        <f t="shared" si="8"/>
        <v>133928.57142857142</v>
      </c>
      <c r="N96" s="47">
        <v>150000</v>
      </c>
      <c r="O96" s="43" t="s">
        <v>801</v>
      </c>
      <c r="P96" s="830" t="s">
        <v>591</v>
      </c>
      <c r="Q96" s="947" t="s">
        <v>1241</v>
      </c>
      <c r="R96" s="879">
        <v>0</v>
      </c>
    </row>
    <row r="97" spans="1:18" ht="72" customHeight="1">
      <c r="A97" s="829" t="s">
        <v>475</v>
      </c>
      <c r="B97" s="875" t="s">
        <v>53</v>
      </c>
      <c r="C97" s="876" t="s">
        <v>51</v>
      </c>
      <c r="D97" s="876" t="s">
        <v>11</v>
      </c>
      <c r="E97" s="41" t="s">
        <v>1343</v>
      </c>
      <c r="F97" s="42" t="s">
        <v>1344</v>
      </c>
      <c r="G97" s="913" t="s">
        <v>1345</v>
      </c>
      <c r="H97" s="49" t="s">
        <v>1255</v>
      </c>
      <c r="I97" s="915" t="s">
        <v>1</v>
      </c>
      <c r="J97" s="71">
        <v>1</v>
      </c>
      <c r="K97" s="54" t="s">
        <v>11</v>
      </c>
      <c r="L97" s="47">
        <f t="shared" si="7"/>
        <v>62499.99999999999</v>
      </c>
      <c r="M97" s="47">
        <f t="shared" si="8"/>
        <v>62499.99999999999</v>
      </c>
      <c r="N97" s="1050">
        <v>70000</v>
      </c>
      <c r="O97" s="43" t="s">
        <v>59</v>
      </c>
      <c r="P97" s="830" t="s">
        <v>591</v>
      </c>
      <c r="Q97" s="46" t="s">
        <v>1256</v>
      </c>
      <c r="R97" s="879">
        <v>0</v>
      </c>
    </row>
    <row r="98" spans="1:18" ht="72" customHeight="1">
      <c r="A98" s="829" t="s">
        <v>476</v>
      </c>
      <c r="B98" s="875" t="s">
        <v>53</v>
      </c>
      <c r="C98" s="876" t="s">
        <v>51</v>
      </c>
      <c r="D98" s="876" t="s">
        <v>11</v>
      </c>
      <c r="E98" s="41" t="s">
        <v>1346</v>
      </c>
      <c r="F98" s="42" t="s">
        <v>1347</v>
      </c>
      <c r="G98" s="42" t="s">
        <v>1348</v>
      </c>
      <c r="H98" s="886" t="s">
        <v>1255</v>
      </c>
      <c r="I98" s="915" t="s">
        <v>1</v>
      </c>
      <c r="J98" s="71">
        <v>1</v>
      </c>
      <c r="K98" s="54" t="s">
        <v>11</v>
      </c>
      <c r="L98" s="47">
        <f t="shared" si="7"/>
        <v>71107.14285714286</v>
      </c>
      <c r="M98" s="47">
        <f t="shared" si="8"/>
        <v>71107.14285714286</v>
      </c>
      <c r="N98" s="1050">
        <v>79640</v>
      </c>
      <c r="O98" s="43" t="s">
        <v>59</v>
      </c>
      <c r="P98" s="830" t="s">
        <v>591</v>
      </c>
      <c r="Q98" s="46" t="s">
        <v>1256</v>
      </c>
      <c r="R98" s="879">
        <v>0</v>
      </c>
    </row>
    <row r="99" spans="1:18" ht="72" customHeight="1">
      <c r="A99" s="829" t="s">
        <v>477</v>
      </c>
      <c r="B99" s="875" t="s">
        <v>53</v>
      </c>
      <c r="C99" s="876" t="s">
        <v>51</v>
      </c>
      <c r="D99" s="876" t="s">
        <v>11</v>
      </c>
      <c r="E99" s="41" t="s">
        <v>1353</v>
      </c>
      <c r="F99" s="42" t="s">
        <v>1354</v>
      </c>
      <c r="G99" s="42" t="s">
        <v>1355</v>
      </c>
      <c r="H99" s="886" t="s">
        <v>1356</v>
      </c>
      <c r="I99" s="915" t="s">
        <v>1</v>
      </c>
      <c r="J99" s="71">
        <v>1</v>
      </c>
      <c r="K99" s="54" t="s">
        <v>11</v>
      </c>
      <c r="L99" s="47">
        <f t="shared" si="7"/>
        <v>267857.14285714284</v>
      </c>
      <c r="M99" s="47">
        <f t="shared" si="8"/>
        <v>267857.14285714284</v>
      </c>
      <c r="N99" s="1050">
        <v>300000</v>
      </c>
      <c r="O99" s="43" t="s">
        <v>61</v>
      </c>
      <c r="P99" s="830" t="s">
        <v>591</v>
      </c>
      <c r="Q99" s="46" t="s">
        <v>1256</v>
      </c>
      <c r="R99" s="879">
        <v>0</v>
      </c>
    </row>
    <row r="100" spans="1:18" ht="72" customHeight="1">
      <c r="A100" s="829" t="s">
        <v>478</v>
      </c>
      <c r="B100" s="875" t="s">
        <v>53</v>
      </c>
      <c r="C100" s="876" t="s">
        <v>51</v>
      </c>
      <c r="D100" s="876" t="s">
        <v>11</v>
      </c>
      <c r="E100" s="41" t="s">
        <v>1903</v>
      </c>
      <c r="F100" s="946" t="s">
        <v>1645</v>
      </c>
      <c r="G100" s="946" t="s">
        <v>1645</v>
      </c>
      <c r="H100" s="42" t="s">
        <v>1646</v>
      </c>
      <c r="I100" s="915" t="s">
        <v>1</v>
      </c>
      <c r="J100" s="71">
        <v>1</v>
      </c>
      <c r="K100" s="54" t="s">
        <v>11</v>
      </c>
      <c r="L100" s="47">
        <f>M100/J100</f>
        <v>479999.99999999994</v>
      </c>
      <c r="M100" s="47">
        <f>N100/1.12</f>
        <v>479999.99999999994</v>
      </c>
      <c r="N100" s="1050">
        <v>537600</v>
      </c>
      <c r="O100" s="43" t="s">
        <v>44</v>
      </c>
      <c r="P100" s="830" t="s">
        <v>591</v>
      </c>
      <c r="Q100" s="46" t="s">
        <v>1492</v>
      </c>
      <c r="R100" s="879">
        <v>0</v>
      </c>
    </row>
    <row r="101" spans="1:18" ht="72" customHeight="1">
      <c r="A101" s="829" t="s">
        <v>479</v>
      </c>
      <c r="B101" s="875" t="s">
        <v>53</v>
      </c>
      <c r="C101" s="876" t="s">
        <v>51</v>
      </c>
      <c r="D101" s="876" t="s">
        <v>11</v>
      </c>
      <c r="E101" s="41" t="s">
        <v>1904</v>
      </c>
      <c r="F101" s="891" t="s">
        <v>1647</v>
      </c>
      <c r="G101" s="891" t="s">
        <v>1647</v>
      </c>
      <c r="H101" s="49" t="s">
        <v>1646</v>
      </c>
      <c r="I101" s="915" t="s">
        <v>1</v>
      </c>
      <c r="J101" s="71">
        <v>1</v>
      </c>
      <c r="K101" s="54" t="s">
        <v>11</v>
      </c>
      <c r="L101" s="47">
        <f>M101/J101</f>
        <v>38999.99999999999</v>
      </c>
      <c r="M101" s="47">
        <f>N101/1.12</f>
        <v>38999.99999999999</v>
      </c>
      <c r="N101" s="1050">
        <v>43680</v>
      </c>
      <c r="O101" s="43" t="s">
        <v>44</v>
      </c>
      <c r="P101" s="830" t="s">
        <v>591</v>
      </c>
      <c r="Q101" s="46" t="s">
        <v>1492</v>
      </c>
      <c r="R101" s="879">
        <v>0</v>
      </c>
    </row>
    <row r="102" spans="1:18" ht="72" customHeight="1">
      <c r="A102" s="829" t="s">
        <v>480</v>
      </c>
      <c r="B102" s="875" t="s">
        <v>53</v>
      </c>
      <c r="C102" s="876" t="s">
        <v>51</v>
      </c>
      <c r="D102" s="876" t="s">
        <v>11</v>
      </c>
      <c r="E102" s="41" t="s">
        <v>1475</v>
      </c>
      <c r="F102" s="64" t="s">
        <v>1476</v>
      </c>
      <c r="G102" s="64" t="s">
        <v>1476</v>
      </c>
      <c r="H102" s="886" t="s">
        <v>1356</v>
      </c>
      <c r="I102" s="915" t="s">
        <v>1</v>
      </c>
      <c r="J102" s="71">
        <v>1</v>
      </c>
      <c r="K102" s="54" t="s">
        <v>19</v>
      </c>
      <c r="L102" s="47">
        <f t="shared" si="7"/>
        <v>1249999.9999999998</v>
      </c>
      <c r="M102" s="47">
        <f t="shared" si="8"/>
        <v>1249999.9999999998</v>
      </c>
      <c r="N102" s="1050">
        <v>1400000</v>
      </c>
      <c r="O102" s="43" t="s">
        <v>1326</v>
      </c>
      <c r="P102" s="830" t="s">
        <v>591</v>
      </c>
      <c r="Q102" s="46" t="s">
        <v>1198</v>
      </c>
      <c r="R102" s="879">
        <v>0</v>
      </c>
    </row>
    <row r="103" spans="1:18" ht="59.25" customHeight="1">
      <c r="A103" s="829" t="s">
        <v>481</v>
      </c>
      <c r="B103" s="875" t="s">
        <v>53</v>
      </c>
      <c r="C103" s="876" t="s">
        <v>51</v>
      </c>
      <c r="D103" s="876" t="s">
        <v>11</v>
      </c>
      <c r="E103" s="877" t="s">
        <v>212</v>
      </c>
      <c r="F103" s="48" t="s">
        <v>213</v>
      </c>
      <c r="G103" s="48" t="s">
        <v>214</v>
      </c>
      <c r="H103" s="46" t="s">
        <v>0</v>
      </c>
      <c r="I103" s="43" t="s">
        <v>1</v>
      </c>
      <c r="J103" s="55">
        <v>1</v>
      </c>
      <c r="K103" s="54" t="s">
        <v>11</v>
      </c>
      <c r="L103" s="47">
        <f t="shared" si="7"/>
        <v>580357.1428571428</v>
      </c>
      <c r="M103" s="47">
        <f t="shared" si="8"/>
        <v>580357.1428571428</v>
      </c>
      <c r="N103" s="916">
        <v>650000</v>
      </c>
      <c r="O103" s="43" t="s">
        <v>61</v>
      </c>
      <c r="P103" s="830" t="s">
        <v>591</v>
      </c>
      <c r="Q103" s="830" t="s">
        <v>1483</v>
      </c>
      <c r="R103" s="879">
        <v>0</v>
      </c>
    </row>
    <row r="104" spans="1:18" ht="59.25" customHeight="1">
      <c r="A104" s="829" t="s">
        <v>482</v>
      </c>
      <c r="B104" s="875" t="s">
        <v>53</v>
      </c>
      <c r="C104" s="876" t="s">
        <v>51</v>
      </c>
      <c r="D104" s="876" t="s">
        <v>11</v>
      </c>
      <c r="E104" s="958" t="s">
        <v>260</v>
      </c>
      <c r="F104" s="49" t="s">
        <v>938</v>
      </c>
      <c r="G104" s="46" t="s">
        <v>1659</v>
      </c>
      <c r="H104" s="46" t="s">
        <v>1659</v>
      </c>
      <c r="I104" s="43" t="s">
        <v>1</v>
      </c>
      <c r="J104" s="55">
        <v>1</v>
      </c>
      <c r="K104" s="54" t="s">
        <v>11</v>
      </c>
      <c r="L104" s="47">
        <f>M104/J104</f>
        <v>169999.99999999997</v>
      </c>
      <c r="M104" s="47">
        <f>N104/1.12</f>
        <v>169999.99999999997</v>
      </c>
      <c r="N104" s="887">
        <v>190400</v>
      </c>
      <c r="O104" s="43" t="s">
        <v>58</v>
      </c>
      <c r="P104" s="830" t="s">
        <v>591</v>
      </c>
      <c r="Q104" s="830" t="s">
        <v>67</v>
      </c>
      <c r="R104" s="879">
        <v>0</v>
      </c>
    </row>
    <row r="105" spans="1:18" ht="59.25" customHeight="1">
      <c r="A105" s="829" t="s">
        <v>483</v>
      </c>
      <c r="B105" s="875" t="s">
        <v>53</v>
      </c>
      <c r="C105" s="876" t="s">
        <v>51</v>
      </c>
      <c r="D105" s="876" t="s">
        <v>11</v>
      </c>
      <c r="E105" s="877" t="s">
        <v>260</v>
      </c>
      <c r="F105" s="53" t="s">
        <v>261</v>
      </c>
      <c r="G105" s="907" t="s">
        <v>1537</v>
      </c>
      <c r="H105" s="46" t="s">
        <v>1660</v>
      </c>
      <c r="I105" s="43" t="s">
        <v>1</v>
      </c>
      <c r="J105" s="55">
        <v>1</v>
      </c>
      <c r="K105" s="54" t="s">
        <v>11</v>
      </c>
      <c r="L105" s="47">
        <f>M105/J105</f>
        <v>300000</v>
      </c>
      <c r="M105" s="47">
        <f>N105/1.12</f>
        <v>300000</v>
      </c>
      <c r="N105" s="887">
        <v>336000</v>
      </c>
      <c r="O105" s="43" t="s">
        <v>58</v>
      </c>
      <c r="P105" s="830" t="s">
        <v>591</v>
      </c>
      <c r="Q105" s="830" t="s">
        <v>1538</v>
      </c>
      <c r="R105" s="879">
        <v>0</v>
      </c>
    </row>
    <row r="106" spans="1:18" ht="59.25" customHeight="1">
      <c r="A106" s="829" t="s">
        <v>701</v>
      </c>
      <c r="B106" s="875" t="s">
        <v>53</v>
      </c>
      <c r="C106" s="876" t="s">
        <v>51</v>
      </c>
      <c r="D106" s="876" t="s">
        <v>11</v>
      </c>
      <c r="E106" s="877" t="s">
        <v>260</v>
      </c>
      <c r="F106" s="53" t="s">
        <v>261</v>
      </c>
      <c r="G106" s="881" t="s">
        <v>1661</v>
      </c>
      <c r="H106" s="46" t="s">
        <v>1662</v>
      </c>
      <c r="I106" s="43" t="s">
        <v>1</v>
      </c>
      <c r="J106" s="55">
        <v>1</v>
      </c>
      <c r="K106" s="54" t="s">
        <v>11</v>
      </c>
      <c r="L106" s="47">
        <f>M106/J106</f>
        <v>150000</v>
      </c>
      <c r="M106" s="47">
        <f>N106/1.12</f>
        <v>150000</v>
      </c>
      <c r="N106" s="887">
        <v>168000</v>
      </c>
      <c r="O106" s="43" t="s">
        <v>61</v>
      </c>
      <c r="P106" s="830" t="s">
        <v>591</v>
      </c>
      <c r="Q106" s="830" t="s">
        <v>1538</v>
      </c>
      <c r="R106" s="879">
        <v>0</v>
      </c>
    </row>
    <row r="107" spans="1:18" ht="59.25" customHeight="1">
      <c r="A107" s="829" t="s">
        <v>484</v>
      </c>
      <c r="B107" s="875" t="s">
        <v>53</v>
      </c>
      <c r="C107" s="876" t="s">
        <v>51</v>
      </c>
      <c r="D107" s="876" t="s">
        <v>11</v>
      </c>
      <c r="E107" s="877" t="s">
        <v>260</v>
      </c>
      <c r="F107" s="53" t="s">
        <v>261</v>
      </c>
      <c r="G107" s="959" t="s">
        <v>1663</v>
      </c>
      <c r="H107" s="897" t="s">
        <v>1664</v>
      </c>
      <c r="I107" s="43" t="s">
        <v>1</v>
      </c>
      <c r="J107" s="55">
        <v>1</v>
      </c>
      <c r="K107" s="54" t="s">
        <v>11</v>
      </c>
      <c r="L107" s="47">
        <f>M107/J107</f>
        <v>600000</v>
      </c>
      <c r="M107" s="47">
        <f>N107/1.12</f>
        <v>600000</v>
      </c>
      <c r="N107" s="887">
        <v>672000</v>
      </c>
      <c r="O107" s="43" t="s">
        <v>59</v>
      </c>
      <c r="P107" s="830" t="s">
        <v>591</v>
      </c>
      <c r="Q107" s="830" t="s">
        <v>1538</v>
      </c>
      <c r="R107" s="879">
        <v>0</v>
      </c>
    </row>
    <row r="108" spans="1:18" ht="59.25" customHeight="1">
      <c r="A108" s="829" t="s">
        <v>485</v>
      </c>
      <c r="B108" s="875" t="s">
        <v>53</v>
      </c>
      <c r="C108" s="876" t="s">
        <v>51</v>
      </c>
      <c r="D108" s="876" t="s">
        <v>11</v>
      </c>
      <c r="E108" s="877" t="s">
        <v>260</v>
      </c>
      <c r="F108" s="53" t="s">
        <v>261</v>
      </c>
      <c r="G108" s="938" t="s">
        <v>1665</v>
      </c>
      <c r="H108" s="960" t="s">
        <v>1666</v>
      </c>
      <c r="I108" s="43" t="s">
        <v>1</v>
      </c>
      <c r="J108" s="55">
        <v>1</v>
      </c>
      <c r="K108" s="54" t="s">
        <v>11</v>
      </c>
      <c r="L108" s="47">
        <f>M108/J108</f>
        <v>10999.999999999998</v>
      </c>
      <c r="M108" s="47">
        <f>N108/1.12</f>
        <v>10999.999999999998</v>
      </c>
      <c r="N108" s="887">
        <v>12320</v>
      </c>
      <c r="O108" s="43" t="s">
        <v>44</v>
      </c>
      <c r="P108" s="830" t="s">
        <v>591</v>
      </c>
      <c r="Q108" s="830" t="s">
        <v>1538</v>
      </c>
      <c r="R108" s="879">
        <v>0</v>
      </c>
    </row>
    <row r="109" spans="1:18" ht="59.25" customHeight="1">
      <c r="A109" s="829" t="s">
        <v>486</v>
      </c>
      <c r="B109" s="875" t="s">
        <v>53</v>
      </c>
      <c r="C109" s="876" t="s">
        <v>51</v>
      </c>
      <c r="D109" s="876" t="s">
        <v>11</v>
      </c>
      <c r="E109" s="958" t="s">
        <v>260</v>
      </c>
      <c r="F109" s="53" t="s">
        <v>261</v>
      </c>
      <c r="G109" s="961" t="s">
        <v>1667</v>
      </c>
      <c r="H109" s="960" t="s">
        <v>1668</v>
      </c>
      <c r="I109" s="43" t="s">
        <v>1</v>
      </c>
      <c r="J109" s="55">
        <v>1</v>
      </c>
      <c r="K109" s="54" t="s">
        <v>11</v>
      </c>
      <c r="L109" s="47">
        <f t="shared" si="7"/>
        <v>69000</v>
      </c>
      <c r="M109" s="47">
        <f t="shared" si="8"/>
        <v>69000</v>
      </c>
      <c r="N109" s="887">
        <v>77280</v>
      </c>
      <c r="O109" s="43" t="s">
        <v>61</v>
      </c>
      <c r="P109" s="830" t="s">
        <v>591</v>
      </c>
      <c r="Q109" s="830" t="s">
        <v>67</v>
      </c>
      <c r="R109" s="879">
        <v>0</v>
      </c>
    </row>
    <row r="110" spans="1:18" ht="59.25" customHeight="1">
      <c r="A110" s="829" t="s">
        <v>487</v>
      </c>
      <c r="B110" s="875" t="s">
        <v>53</v>
      </c>
      <c r="C110" s="876" t="s">
        <v>51</v>
      </c>
      <c r="D110" s="876" t="s">
        <v>11</v>
      </c>
      <c r="E110" s="958" t="s">
        <v>260</v>
      </c>
      <c r="F110" s="53" t="s">
        <v>261</v>
      </c>
      <c r="G110" s="962" t="s">
        <v>1667</v>
      </c>
      <c r="H110" s="963" t="s">
        <v>1668</v>
      </c>
      <c r="I110" s="43" t="s">
        <v>1</v>
      </c>
      <c r="J110" s="55">
        <v>1</v>
      </c>
      <c r="K110" s="54" t="s">
        <v>11</v>
      </c>
      <c r="L110" s="47">
        <f>M110/J110</f>
        <v>34500</v>
      </c>
      <c r="M110" s="47">
        <f>N110/1.12</f>
        <v>34500</v>
      </c>
      <c r="N110" s="887">
        <v>38640</v>
      </c>
      <c r="O110" s="43" t="s">
        <v>58</v>
      </c>
      <c r="P110" s="830" t="s">
        <v>591</v>
      </c>
      <c r="Q110" s="830" t="s">
        <v>67</v>
      </c>
      <c r="R110" s="879">
        <v>0</v>
      </c>
    </row>
    <row r="111" spans="1:18" ht="59.25" customHeight="1">
      <c r="A111" s="964" t="s">
        <v>488</v>
      </c>
      <c r="B111" s="965" t="s">
        <v>53</v>
      </c>
      <c r="C111" s="966" t="s">
        <v>51</v>
      </c>
      <c r="D111" s="966" t="s">
        <v>11</v>
      </c>
      <c r="E111" s="967" t="s">
        <v>260</v>
      </c>
      <c r="F111" s="53" t="s">
        <v>261</v>
      </c>
      <c r="G111" s="46" t="s">
        <v>1669</v>
      </c>
      <c r="H111" s="46" t="s">
        <v>1669</v>
      </c>
      <c r="I111" s="968" t="s">
        <v>1</v>
      </c>
      <c r="J111" s="55">
        <v>1</v>
      </c>
      <c r="K111" s="54" t="s">
        <v>11</v>
      </c>
      <c r="L111" s="47">
        <f t="shared" si="7"/>
        <v>399999.99999999994</v>
      </c>
      <c r="M111" s="47">
        <f t="shared" si="8"/>
        <v>399999.99999999994</v>
      </c>
      <c r="N111" s="887">
        <v>448000</v>
      </c>
      <c r="O111" s="43" t="s">
        <v>43</v>
      </c>
      <c r="P111" s="830" t="s">
        <v>591</v>
      </c>
      <c r="Q111" s="830" t="s">
        <v>67</v>
      </c>
      <c r="R111" s="879">
        <v>0</v>
      </c>
    </row>
    <row r="112" spans="1:18" ht="59.25" customHeight="1">
      <c r="A112" s="955" t="s">
        <v>702</v>
      </c>
      <c r="B112" s="965" t="s">
        <v>53</v>
      </c>
      <c r="C112" s="966" t="s">
        <v>51</v>
      </c>
      <c r="D112" s="966" t="s">
        <v>11</v>
      </c>
      <c r="E112" s="967" t="s">
        <v>260</v>
      </c>
      <c r="F112" s="53" t="s">
        <v>261</v>
      </c>
      <c r="G112" s="907" t="s">
        <v>1670</v>
      </c>
      <c r="H112" s="960" t="s">
        <v>1671</v>
      </c>
      <c r="I112" s="968" t="s">
        <v>1</v>
      </c>
      <c r="J112" s="55">
        <v>1</v>
      </c>
      <c r="K112" s="54" t="s">
        <v>11</v>
      </c>
      <c r="L112" s="47">
        <f>M112/J112</f>
        <v>140000</v>
      </c>
      <c r="M112" s="47">
        <f>N112/1.12</f>
        <v>140000</v>
      </c>
      <c r="N112" s="887">
        <v>156800</v>
      </c>
      <c r="O112" s="43" t="s">
        <v>45</v>
      </c>
      <c r="P112" s="830" t="s">
        <v>591</v>
      </c>
      <c r="Q112" s="830" t="s">
        <v>67</v>
      </c>
      <c r="R112" s="879">
        <v>0</v>
      </c>
    </row>
    <row r="113" spans="1:18" ht="59.25" customHeight="1">
      <c r="A113" s="955" t="s">
        <v>703</v>
      </c>
      <c r="B113" s="965" t="s">
        <v>53</v>
      </c>
      <c r="C113" s="966" t="s">
        <v>51</v>
      </c>
      <c r="D113" s="966" t="s">
        <v>11</v>
      </c>
      <c r="E113" s="967" t="s">
        <v>260</v>
      </c>
      <c r="F113" s="53" t="s">
        <v>261</v>
      </c>
      <c r="G113" s="907" t="s">
        <v>1672</v>
      </c>
      <c r="H113" s="960" t="s">
        <v>1673</v>
      </c>
      <c r="I113" s="968" t="s">
        <v>1</v>
      </c>
      <c r="J113" s="55">
        <v>1</v>
      </c>
      <c r="K113" s="54" t="s">
        <v>11</v>
      </c>
      <c r="L113" s="47">
        <f>M113/J113</f>
        <v>254999.99999999997</v>
      </c>
      <c r="M113" s="47">
        <f>N113/1.12</f>
        <v>254999.99999999997</v>
      </c>
      <c r="N113" s="887">
        <v>285600</v>
      </c>
      <c r="O113" s="43" t="s">
        <v>801</v>
      </c>
      <c r="P113" s="830" t="s">
        <v>591</v>
      </c>
      <c r="Q113" s="830" t="s">
        <v>67</v>
      </c>
      <c r="R113" s="879">
        <v>0</v>
      </c>
    </row>
    <row r="114" spans="1:18" ht="59.25" customHeight="1">
      <c r="A114" s="955" t="s">
        <v>704</v>
      </c>
      <c r="B114" s="965" t="s">
        <v>53</v>
      </c>
      <c r="C114" s="966" t="s">
        <v>51</v>
      </c>
      <c r="D114" s="966" t="s">
        <v>11</v>
      </c>
      <c r="E114" s="967" t="s">
        <v>260</v>
      </c>
      <c r="F114" s="53" t="s">
        <v>261</v>
      </c>
      <c r="G114" s="897" t="s">
        <v>1665</v>
      </c>
      <c r="H114" s="897" t="s">
        <v>1674</v>
      </c>
      <c r="I114" s="968" t="s">
        <v>1</v>
      </c>
      <c r="J114" s="55">
        <v>1</v>
      </c>
      <c r="K114" s="54" t="s">
        <v>11</v>
      </c>
      <c r="L114" s="47">
        <f>M114/J114</f>
        <v>13357.142857142855</v>
      </c>
      <c r="M114" s="47">
        <f>N114/1.12</f>
        <v>13357.142857142855</v>
      </c>
      <c r="N114" s="887">
        <v>14960</v>
      </c>
      <c r="O114" s="43" t="s">
        <v>43</v>
      </c>
      <c r="P114" s="830" t="s">
        <v>591</v>
      </c>
      <c r="Q114" s="830" t="s">
        <v>67</v>
      </c>
      <c r="R114" s="879">
        <v>0</v>
      </c>
    </row>
    <row r="115" spans="1:18" s="948" customFormat="1" ht="59.25" customHeight="1">
      <c r="A115" s="829" t="s">
        <v>705</v>
      </c>
      <c r="B115" s="875" t="s">
        <v>53</v>
      </c>
      <c r="C115" s="876" t="s">
        <v>51</v>
      </c>
      <c r="D115" s="876" t="s">
        <v>11</v>
      </c>
      <c r="E115" s="877" t="s">
        <v>223</v>
      </c>
      <c r="F115" s="48" t="s">
        <v>224</v>
      </c>
      <c r="G115" s="943" t="s">
        <v>225</v>
      </c>
      <c r="H115" s="904" t="s">
        <v>1493</v>
      </c>
      <c r="I115" s="904" t="s">
        <v>1</v>
      </c>
      <c r="J115" s="55">
        <v>1</v>
      </c>
      <c r="K115" s="54" t="s">
        <v>11</v>
      </c>
      <c r="L115" s="47">
        <f t="shared" si="7"/>
        <v>178571.42857142855</v>
      </c>
      <c r="M115" s="47">
        <f t="shared" si="8"/>
        <v>178571.42857142855</v>
      </c>
      <c r="N115" s="942">
        <v>200000</v>
      </c>
      <c r="O115" s="43" t="s">
        <v>61</v>
      </c>
      <c r="P115" s="830" t="s">
        <v>591</v>
      </c>
      <c r="Q115" s="830" t="s">
        <v>1483</v>
      </c>
      <c r="R115" s="879">
        <v>0</v>
      </c>
    </row>
    <row r="116" spans="1:18" ht="61.5" customHeight="1">
      <c r="A116" s="829" t="s">
        <v>706</v>
      </c>
      <c r="B116" s="875" t="s">
        <v>53</v>
      </c>
      <c r="C116" s="876" t="s">
        <v>51</v>
      </c>
      <c r="D116" s="876" t="s">
        <v>11</v>
      </c>
      <c r="E116" s="877" t="s">
        <v>265</v>
      </c>
      <c r="F116" s="48" t="s">
        <v>266</v>
      </c>
      <c r="G116" s="943" t="s">
        <v>267</v>
      </c>
      <c r="H116" s="46" t="s">
        <v>1478</v>
      </c>
      <c r="I116" s="43" t="s">
        <v>1</v>
      </c>
      <c r="J116" s="55">
        <v>1</v>
      </c>
      <c r="K116" s="54" t="s">
        <v>11</v>
      </c>
      <c r="L116" s="47">
        <f t="shared" si="7"/>
        <v>1089150</v>
      </c>
      <c r="M116" s="47">
        <f t="shared" si="8"/>
        <v>1089150</v>
      </c>
      <c r="N116" s="916">
        <v>1219848</v>
      </c>
      <c r="O116" s="43" t="s">
        <v>61</v>
      </c>
      <c r="P116" s="830" t="s">
        <v>591</v>
      </c>
      <c r="Q116" s="830" t="s">
        <v>1483</v>
      </c>
      <c r="R116" s="879">
        <v>0</v>
      </c>
    </row>
    <row r="117" spans="1:18" ht="59.25" customHeight="1">
      <c r="A117" s="829" t="s">
        <v>707</v>
      </c>
      <c r="B117" s="875" t="s">
        <v>53</v>
      </c>
      <c r="C117" s="876" t="s">
        <v>51</v>
      </c>
      <c r="D117" s="876" t="s">
        <v>11</v>
      </c>
      <c r="E117" s="877" t="s">
        <v>218</v>
      </c>
      <c r="F117" s="48" t="s">
        <v>219</v>
      </c>
      <c r="G117" s="48" t="s">
        <v>220</v>
      </c>
      <c r="H117" s="46" t="s">
        <v>1479</v>
      </c>
      <c r="I117" s="43" t="s">
        <v>1</v>
      </c>
      <c r="J117" s="55">
        <v>1</v>
      </c>
      <c r="K117" s="54" t="s">
        <v>11</v>
      </c>
      <c r="L117" s="47">
        <f t="shared" si="7"/>
        <v>157499.99999999997</v>
      </c>
      <c r="M117" s="47">
        <f t="shared" si="8"/>
        <v>157499.99999999997</v>
      </c>
      <c r="N117" s="47">
        <v>176400</v>
      </c>
      <c r="O117" s="43" t="s">
        <v>61</v>
      </c>
      <c r="P117" s="830" t="s">
        <v>591</v>
      </c>
      <c r="Q117" s="830" t="s">
        <v>1483</v>
      </c>
      <c r="R117" s="879">
        <v>0</v>
      </c>
    </row>
    <row r="118" spans="1:18" ht="66" customHeight="1">
      <c r="A118" s="829" t="s">
        <v>489</v>
      </c>
      <c r="B118" s="875" t="s">
        <v>53</v>
      </c>
      <c r="C118" s="876" t="s">
        <v>51</v>
      </c>
      <c r="D118" s="876" t="s">
        <v>11</v>
      </c>
      <c r="E118" s="877" t="s">
        <v>221</v>
      </c>
      <c r="F118" s="48" t="s">
        <v>219</v>
      </c>
      <c r="G118" s="943" t="s">
        <v>222</v>
      </c>
      <c r="H118" s="46" t="s">
        <v>16</v>
      </c>
      <c r="I118" s="43" t="s">
        <v>1</v>
      </c>
      <c r="J118" s="55">
        <v>1</v>
      </c>
      <c r="K118" s="54" t="s">
        <v>11</v>
      </c>
      <c r="L118" s="47">
        <f t="shared" si="7"/>
        <v>17142.85714285714</v>
      </c>
      <c r="M118" s="47">
        <f t="shared" si="8"/>
        <v>17142.85714285714</v>
      </c>
      <c r="N118" s="47">
        <v>19200</v>
      </c>
      <c r="O118" s="43" t="s">
        <v>61</v>
      </c>
      <c r="P118" s="830" t="s">
        <v>591</v>
      </c>
      <c r="Q118" s="830" t="s">
        <v>1483</v>
      </c>
      <c r="R118" s="879">
        <v>0</v>
      </c>
    </row>
    <row r="119" spans="1:18" ht="82.5" customHeight="1">
      <c r="A119" s="829" t="s">
        <v>708</v>
      </c>
      <c r="B119" s="875" t="s">
        <v>53</v>
      </c>
      <c r="C119" s="876" t="s">
        <v>51</v>
      </c>
      <c r="D119" s="876" t="s">
        <v>11</v>
      </c>
      <c r="E119" s="41" t="s">
        <v>1905</v>
      </c>
      <c r="F119" s="891" t="s">
        <v>1711</v>
      </c>
      <c r="G119" s="49" t="s">
        <v>1712</v>
      </c>
      <c r="H119" s="49" t="s">
        <v>1712</v>
      </c>
      <c r="I119" s="43" t="s">
        <v>1</v>
      </c>
      <c r="J119" s="55">
        <v>1</v>
      </c>
      <c r="K119" s="54" t="s">
        <v>11</v>
      </c>
      <c r="L119" s="47">
        <f t="shared" si="7"/>
        <v>84599.99999999999</v>
      </c>
      <c r="M119" s="47">
        <f t="shared" si="8"/>
        <v>84599.99999999999</v>
      </c>
      <c r="N119" s="47">
        <v>94752</v>
      </c>
      <c r="O119" s="43" t="s">
        <v>46</v>
      </c>
      <c r="P119" s="830" t="s">
        <v>591</v>
      </c>
      <c r="Q119" s="830" t="s">
        <v>1483</v>
      </c>
      <c r="R119" s="879">
        <v>0</v>
      </c>
    </row>
    <row r="120" spans="1:18" ht="79.5" customHeight="1">
      <c r="A120" s="829" t="s">
        <v>709</v>
      </c>
      <c r="B120" s="875" t="s">
        <v>53</v>
      </c>
      <c r="C120" s="876" t="s">
        <v>51</v>
      </c>
      <c r="D120" s="876" t="s">
        <v>11</v>
      </c>
      <c r="E120" s="41" t="s">
        <v>1905</v>
      </c>
      <c r="F120" s="891" t="s">
        <v>1713</v>
      </c>
      <c r="G120" s="891" t="s">
        <v>1713</v>
      </c>
      <c r="H120" s="49" t="s">
        <v>1714</v>
      </c>
      <c r="I120" s="43" t="s">
        <v>1</v>
      </c>
      <c r="J120" s="55">
        <v>1</v>
      </c>
      <c r="K120" s="54" t="s">
        <v>11</v>
      </c>
      <c r="L120" s="47">
        <f>M120/J120</f>
        <v>624999.9999999999</v>
      </c>
      <c r="M120" s="47">
        <f>N120/1.12</f>
        <v>624999.9999999999</v>
      </c>
      <c r="N120" s="47">
        <v>700000</v>
      </c>
      <c r="O120" s="43" t="s">
        <v>46</v>
      </c>
      <c r="P120" s="830" t="s">
        <v>591</v>
      </c>
      <c r="Q120" s="830" t="s">
        <v>1483</v>
      </c>
      <c r="R120" s="879">
        <v>0</v>
      </c>
    </row>
    <row r="121" spans="1:18" ht="73.5" customHeight="1">
      <c r="A121" s="829" t="s">
        <v>710</v>
      </c>
      <c r="B121" s="875" t="s">
        <v>53</v>
      </c>
      <c r="C121" s="876" t="s">
        <v>51</v>
      </c>
      <c r="D121" s="876" t="s">
        <v>11</v>
      </c>
      <c r="E121" s="877" t="s">
        <v>274</v>
      </c>
      <c r="F121" s="48" t="s">
        <v>275</v>
      </c>
      <c r="G121" s="48" t="s">
        <v>276</v>
      </c>
      <c r="H121" s="904" t="s">
        <v>9</v>
      </c>
      <c r="I121" s="905" t="s">
        <v>1</v>
      </c>
      <c r="J121" s="55">
        <v>1</v>
      </c>
      <c r="K121" s="54" t="s">
        <v>11</v>
      </c>
      <c r="L121" s="47">
        <f t="shared" si="7"/>
        <v>357142.8571428571</v>
      </c>
      <c r="M121" s="47">
        <f t="shared" si="8"/>
        <v>357142.8571428571</v>
      </c>
      <c r="N121" s="47">
        <v>400000</v>
      </c>
      <c r="O121" s="43" t="s">
        <v>61</v>
      </c>
      <c r="P121" s="830" t="s">
        <v>591</v>
      </c>
      <c r="Q121" s="830" t="s">
        <v>60</v>
      </c>
      <c r="R121" s="906">
        <v>100</v>
      </c>
    </row>
    <row r="122" spans="1:18" ht="72" customHeight="1">
      <c r="A122" s="829" t="s">
        <v>711</v>
      </c>
      <c r="B122" s="875" t="s">
        <v>53</v>
      </c>
      <c r="C122" s="876" t="s">
        <v>51</v>
      </c>
      <c r="D122" s="876" t="s">
        <v>11</v>
      </c>
      <c r="E122" s="877" t="s">
        <v>277</v>
      </c>
      <c r="F122" s="48" t="s">
        <v>278</v>
      </c>
      <c r="G122" s="48" t="s">
        <v>279</v>
      </c>
      <c r="H122" s="904" t="s">
        <v>1481</v>
      </c>
      <c r="I122" s="905" t="s">
        <v>1</v>
      </c>
      <c r="J122" s="55">
        <v>1</v>
      </c>
      <c r="K122" s="54" t="s">
        <v>11</v>
      </c>
      <c r="L122" s="47">
        <f t="shared" si="7"/>
        <v>89285.71428571428</v>
      </c>
      <c r="M122" s="47">
        <f t="shared" si="8"/>
        <v>89285.71428571428</v>
      </c>
      <c r="N122" s="47">
        <v>100000</v>
      </c>
      <c r="O122" s="43" t="s">
        <v>43</v>
      </c>
      <c r="P122" s="830" t="s">
        <v>591</v>
      </c>
      <c r="Q122" s="830" t="s">
        <v>60</v>
      </c>
      <c r="R122" s="906">
        <v>100</v>
      </c>
    </row>
    <row r="123" spans="1:18" ht="72" customHeight="1">
      <c r="A123" s="829" t="s">
        <v>712</v>
      </c>
      <c r="B123" s="875" t="s">
        <v>53</v>
      </c>
      <c r="C123" s="876" t="s">
        <v>51</v>
      </c>
      <c r="D123" s="876" t="s">
        <v>11</v>
      </c>
      <c r="E123" s="877" t="s">
        <v>277</v>
      </c>
      <c r="F123" s="48" t="s">
        <v>278</v>
      </c>
      <c r="G123" s="48" t="s">
        <v>279</v>
      </c>
      <c r="H123" s="904" t="s">
        <v>1337</v>
      </c>
      <c r="I123" s="905" t="s">
        <v>1</v>
      </c>
      <c r="J123" s="55">
        <v>1</v>
      </c>
      <c r="K123" s="54" t="s">
        <v>11</v>
      </c>
      <c r="L123" s="47">
        <f t="shared" si="7"/>
        <v>68750</v>
      </c>
      <c r="M123" s="47">
        <f t="shared" si="8"/>
        <v>68750</v>
      </c>
      <c r="N123" s="47">
        <v>77000</v>
      </c>
      <c r="O123" s="43" t="s">
        <v>46</v>
      </c>
      <c r="P123" s="830" t="s">
        <v>591</v>
      </c>
      <c r="Q123" s="830" t="s">
        <v>60</v>
      </c>
      <c r="R123" s="906">
        <v>100</v>
      </c>
    </row>
    <row r="124" spans="1:18" ht="72" customHeight="1">
      <c r="A124" s="829" t="s">
        <v>713</v>
      </c>
      <c r="B124" s="875" t="s">
        <v>53</v>
      </c>
      <c r="C124" s="876" t="s">
        <v>51</v>
      </c>
      <c r="D124" s="876" t="s">
        <v>11</v>
      </c>
      <c r="E124" s="41" t="s">
        <v>1459</v>
      </c>
      <c r="F124" s="42" t="s">
        <v>1460</v>
      </c>
      <c r="G124" s="42" t="s">
        <v>1460</v>
      </c>
      <c r="H124" s="904" t="s">
        <v>1461</v>
      </c>
      <c r="I124" s="905" t="s">
        <v>2</v>
      </c>
      <c r="J124" s="55">
        <v>1</v>
      </c>
      <c r="K124" s="54" t="s">
        <v>11</v>
      </c>
      <c r="L124" s="47">
        <f t="shared" si="7"/>
        <v>5640178.571428571</v>
      </c>
      <c r="M124" s="47">
        <f t="shared" si="8"/>
        <v>5640178.571428571</v>
      </c>
      <c r="N124" s="47">
        <v>6317000</v>
      </c>
      <c r="O124" s="43" t="s">
        <v>44</v>
      </c>
      <c r="P124" s="830" t="s">
        <v>591</v>
      </c>
      <c r="Q124" s="830" t="s">
        <v>1483</v>
      </c>
      <c r="R124" s="906">
        <v>100</v>
      </c>
    </row>
    <row r="125" spans="1:18" ht="72" customHeight="1">
      <c r="A125" s="829" t="s">
        <v>490</v>
      </c>
      <c r="B125" s="875" t="s">
        <v>53</v>
      </c>
      <c r="C125" s="876" t="s">
        <v>51</v>
      </c>
      <c r="D125" s="876" t="s">
        <v>11</v>
      </c>
      <c r="E125" s="41" t="s">
        <v>1462</v>
      </c>
      <c r="F125" s="42" t="s">
        <v>1463</v>
      </c>
      <c r="G125" s="42" t="s">
        <v>1464</v>
      </c>
      <c r="H125" s="904" t="s">
        <v>1465</v>
      </c>
      <c r="I125" s="905" t="s">
        <v>1171</v>
      </c>
      <c r="J125" s="55">
        <v>1</v>
      </c>
      <c r="K125" s="54" t="s">
        <v>11</v>
      </c>
      <c r="L125" s="47">
        <f t="shared" si="7"/>
        <v>11235624.999999998</v>
      </c>
      <c r="M125" s="47">
        <f t="shared" si="8"/>
        <v>11235624.999999998</v>
      </c>
      <c r="N125" s="47">
        <v>12583900</v>
      </c>
      <c r="O125" s="43" t="s">
        <v>393</v>
      </c>
      <c r="P125" s="830" t="s">
        <v>591</v>
      </c>
      <c r="Q125" s="830" t="s">
        <v>64</v>
      </c>
      <c r="R125" s="906">
        <v>0</v>
      </c>
    </row>
    <row r="126" spans="1:18" ht="86.25" customHeight="1">
      <c r="A126" s="829" t="s">
        <v>491</v>
      </c>
      <c r="B126" s="875" t="s">
        <v>53</v>
      </c>
      <c r="C126" s="876" t="s">
        <v>51</v>
      </c>
      <c r="D126" s="876" t="s">
        <v>11</v>
      </c>
      <c r="E126" s="877" t="s">
        <v>284</v>
      </c>
      <c r="F126" s="48" t="s">
        <v>285</v>
      </c>
      <c r="G126" s="969" t="s">
        <v>1677</v>
      </c>
      <c r="H126" s="935" t="s">
        <v>1678</v>
      </c>
      <c r="I126" s="905" t="s">
        <v>2</v>
      </c>
      <c r="J126" s="55">
        <v>1</v>
      </c>
      <c r="K126" s="54" t="s">
        <v>11</v>
      </c>
      <c r="L126" s="47">
        <f t="shared" si="7"/>
        <v>1999999.9999999998</v>
      </c>
      <c r="M126" s="47">
        <f t="shared" si="8"/>
        <v>1999999.9999999998</v>
      </c>
      <c r="N126" s="1051">
        <v>2240000</v>
      </c>
      <c r="O126" s="43" t="s">
        <v>59</v>
      </c>
      <c r="P126" s="830" t="s">
        <v>591</v>
      </c>
      <c r="Q126" s="830" t="s">
        <v>64</v>
      </c>
      <c r="R126" s="906">
        <v>30</v>
      </c>
    </row>
    <row r="127" spans="1:18" ht="86.25" customHeight="1">
      <c r="A127" s="829" t="s">
        <v>714</v>
      </c>
      <c r="B127" s="875" t="s">
        <v>53</v>
      </c>
      <c r="C127" s="876" t="s">
        <v>51</v>
      </c>
      <c r="D127" s="876" t="s">
        <v>11</v>
      </c>
      <c r="E127" s="877" t="s">
        <v>284</v>
      </c>
      <c r="F127" s="48" t="s">
        <v>285</v>
      </c>
      <c r="G127" s="961" t="s">
        <v>1675</v>
      </c>
      <c r="H127" s="907" t="s">
        <v>1676</v>
      </c>
      <c r="I127" s="43" t="s">
        <v>1</v>
      </c>
      <c r="J127" s="55">
        <v>1</v>
      </c>
      <c r="K127" s="54" t="s">
        <v>11</v>
      </c>
      <c r="L127" s="47">
        <f>M127/J127</f>
        <v>499999.99999999994</v>
      </c>
      <c r="M127" s="47">
        <f>N127/1.12</f>
        <v>499999.99999999994</v>
      </c>
      <c r="N127" s="1051">
        <v>560000</v>
      </c>
      <c r="O127" s="43" t="s">
        <v>59</v>
      </c>
      <c r="P127" s="830" t="s">
        <v>591</v>
      </c>
      <c r="Q127" s="830" t="s">
        <v>64</v>
      </c>
      <c r="R127" s="906">
        <v>30</v>
      </c>
    </row>
    <row r="128" spans="1:18" ht="72" customHeight="1">
      <c r="A128" s="829" t="s">
        <v>715</v>
      </c>
      <c r="B128" s="875" t="s">
        <v>53</v>
      </c>
      <c r="C128" s="876" t="s">
        <v>51</v>
      </c>
      <c r="D128" s="876" t="s">
        <v>11</v>
      </c>
      <c r="E128" s="877" t="s">
        <v>685</v>
      </c>
      <c r="F128" s="48" t="s">
        <v>686</v>
      </c>
      <c r="G128" s="48" t="s">
        <v>687</v>
      </c>
      <c r="H128" s="897" t="s">
        <v>1546</v>
      </c>
      <c r="I128" s="43" t="s">
        <v>1</v>
      </c>
      <c r="J128" s="55">
        <v>1</v>
      </c>
      <c r="K128" s="54" t="s">
        <v>11</v>
      </c>
      <c r="L128" s="47">
        <f t="shared" si="7"/>
        <v>75000</v>
      </c>
      <c r="M128" s="47">
        <f t="shared" si="8"/>
        <v>75000</v>
      </c>
      <c r="N128" s="47">
        <v>84000</v>
      </c>
      <c r="O128" s="975" t="s">
        <v>44</v>
      </c>
      <c r="P128" s="830" t="s">
        <v>591</v>
      </c>
      <c r="Q128" s="830" t="s">
        <v>60</v>
      </c>
      <c r="R128" s="906">
        <v>0</v>
      </c>
    </row>
    <row r="129" spans="1:18" ht="72" customHeight="1">
      <c r="A129" s="829" t="s">
        <v>1177</v>
      </c>
      <c r="B129" s="875" t="s">
        <v>53</v>
      </c>
      <c r="C129" s="876" t="s">
        <v>51</v>
      </c>
      <c r="D129" s="876" t="s">
        <v>11</v>
      </c>
      <c r="E129" s="877" t="s">
        <v>685</v>
      </c>
      <c r="F129" s="48" t="s">
        <v>686</v>
      </c>
      <c r="G129" s="48" t="s">
        <v>778</v>
      </c>
      <c r="H129" s="49" t="s">
        <v>1718</v>
      </c>
      <c r="I129" s="905" t="s">
        <v>1</v>
      </c>
      <c r="J129" s="55">
        <v>1</v>
      </c>
      <c r="K129" s="54" t="s">
        <v>11</v>
      </c>
      <c r="L129" s="47">
        <f t="shared" si="7"/>
        <v>75892.85714285713</v>
      </c>
      <c r="M129" s="47">
        <f t="shared" si="8"/>
        <v>75892.85714285713</v>
      </c>
      <c r="N129" s="1050">
        <v>85000</v>
      </c>
      <c r="O129" s="43" t="s">
        <v>801</v>
      </c>
      <c r="P129" s="830" t="s">
        <v>591</v>
      </c>
      <c r="Q129" s="830" t="s">
        <v>60</v>
      </c>
      <c r="R129" s="906">
        <v>0</v>
      </c>
    </row>
    <row r="130" spans="1:18" ht="72" customHeight="1">
      <c r="A130" s="829" t="s">
        <v>492</v>
      </c>
      <c r="B130" s="875" t="s">
        <v>53</v>
      </c>
      <c r="C130" s="876" t="s">
        <v>51</v>
      </c>
      <c r="D130" s="876" t="s">
        <v>11</v>
      </c>
      <c r="E130" s="877" t="s">
        <v>685</v>
      </c>
      <c r="F130" s="48" t="s">
        <v>686</v>
      </c>
      <c r="G130" s="48" t="s">
        <v>778</v>
      </c>
      <c r="H130" s="897" t="s">
        <v>1542</v>
      </c>
      <c r="I130" s="905" t="s">
        <v>1</v>
      </c>
      <c r="J130" s="55">
        <v>1</v>
      </c>
      <c r="K130" s="54" t="s">
        <v>11</v>
      </c>
      <c r="L130" s="47">
        <f t="shared" si="7"/>
        <v>329999.99999999994</v>
      </c>
      <c r="M130" s="47">
        <f t="shared" si="8"/>
        <v>329999.99999999994</v>
      </c>
      <c r="N130" s="1047">
        <v>369600</v>
      </c>
      <c r="O130" s="43" t="s">
        <v>44</v>
      </c>
      <c r="P130" s="830" t="s">
        <v>591</v>
      </c>
      <c r="Q130" s="830" t="s">
        <v>60</v>
      </c>
      <c r="R130" s="906">
        <v>0</v>
      </c>
    </row>
    <row r="131" spans="1:18" ht="72" customHeight="1">
      <c r="A131" s="829" t="s">
        <v>493</v>
      </c>
      <c r="B131" s="875" t="s">
        <v>53</v>
      </c>
      <c r="C131" s="876" t="s">
        <v>51</v>
      </c>
      <c r="D131" s="876" t="s">
        <v>11</v>
      </c>
      <c r="E131" s="877" t="s">
        <v>685</v>
      </c>
      <c r="F131" s="48" t="s">
        <v>686</v>
      </c>
      <c r="G131" s="48" t="s">
        <v>778</v>
      </c>
      <c r="H131" s="897" t="s">
        <v>1717</v>
      </c>
      <c r="I131" s="905" t="s">
        <v>1</v>
      </c>
      <c r="J131" s="55">
        <v>1</v>
      </c>
      <c r="K131" s="54" t="s">
        <v>11</v>
      </c>
      <c r="L131" s="47">
        <f>M131/J131</f>
        <v>135535.71428571426</v>
      </c>
      <c r="M131" s="47">
        <f>N131/1.12</f>
        <v>135535.71428571426</v>
      </c>
      <c r="N131" s="1047">
        <v>151800</v>
      </c>
      <c r="O131" s="43" t="s">
        <v>44</v>
      </c>
      <c r="P131" s="830" t="s">
        <v>591</v>
      </c>
      <c r="Q131" s="830" t="s">
        <v>60</v>
      </c>
      <c r="R131" s="906">
        <v>0</v>
      </c>
    </row>
    <row r="132" spans="1:18" ht="72" customHeight="1">
      <c r="A132" s="829" t="s">
        <v>716</v>
      </c>
      <c r="B132" s="875" t="s">
        <v>53</v>
      </c>
      <c r="C132" s="876" t="s">
        <v>51</v>
      </c>
      <c r="D132" s="876" t="s">
        <v>11</v>
      </c>
      <c r="E132" s="877" t="s">
        <v>685</v>
      </c>
      <c r="F132" s="48" t="s">
        <v>686</v>
      </c>
      <c r="G132" s="48" t="s">
        <v>687</v>
      </c>
      <c r="H132" s="897" t="s">
        <v>1477</v>
      </c>
      <c r="I132" s="43" t="s">
        <v>1</v>
      </c>
      <c r="J132" s="55">
        <v>1</v>
      </c>
      <c r="K132" s="54" t="s">
        <v>11</v>
      </c>
      <c r="L132" s="47">
        <f t="shared" si="7"/>
        <v>99999.99999999999</v>
      </c>
      <c r="M132" s="47">
        <f t="shared" si="8"/>
        <v>99999.99999999999</v>
      </c>
      <c r="N132" s="887">
        <v>112000</v>
      </c>
      <c r="O132" s="975" t="s">
        <v>44</v>
      </c>
      <c r="P132" s="830" t="s">
        <v>591</v>
      </c>
      <c r="Q132" s="830" t="s">
        <v>60</v>
      </c>
      <c r="R132" s="906">
        <v>0</v>
      </c>
    </row>
    <row r="133" spans="1:18" ht="72" customHeight="1">
      <c r="A133" s="829" t="s">
        <v>717</v>
      </c>
      <c r="B133" s="875" t="s">
        <v>53</v>
      </c>
      <c r="C133" s="876" t="s">
        <v>51</v>
      </c>
      <c r="D133" s="876" t="s">
        <v>11</v>
      </c>
      <c r="E133" s="877" t="s">
        <v>685</v>
      </c>
      <c r="F133" s="48" t="s">
        <v>686</v>
      </c>
      <c r="G133" s="48" t="s">
        <v>778</v>
      </c>
      <c r="H133" s="897" t="s">
        <v>1543</v>
      </c>
      <c r="I133" s="905" t="s">
        <v>1</v>
      </c>
      <c r="J133" s="55">
        <v>1</v>
      </c>
      <c r="K133" s="54" t="s">
        <v>11</v>
      </c>
      <c r="L133" s="47">
        <f t="shared" si="7"/>
        <v>70000</v>
      </c>
      <c r="M133" s="47">
        <f t="shared" si="8"/>
        <v>70000</v>
      </c>
      <c r="N133" s="1047">
        <v>78400</v>
      </c>
      <c r="O133" s="43" t="s">
        <v>44</v>
      </c>
      <c r="P133" s="830" t="s">
        <v>591</v>
      </c>
      <c r="Q133" s="830" t="s">
        <v>60</v>
      </c>
      <c r="R133" s="906">
        <v>0</v>
      </c>
    </row>
    <row r="134" spans="1:18" ht="72" customHeight="1">
      <c r="A134" s="829" t="s">
        <v>1178</v>
      </c>
      <c r="B134" s="875" t="s">
        <v>53</v>
      </c>
      <c r="C134" s="876" t="s">
        <v>51</v>
      </c>
      <c r="D134" s="876" t="s">
        <v>11</v>
      </c>
      <c r="E134" s="877" t="s">
        <v>685</v>
      </c>
      <c r="F134" s="48" t="s">
        <v>686</v>
      </c>
      <c r="G134" s="48" t="s">
        <v>778</v>
      </c>
      <c r="H134" s="935" t="s">
        <v>1716</v>
      </c>
      <c r="I134" s="905" t="s">
        <v>1</v>
      </c>
      <c r="J134" s="55">
        <v>1</v>
      </c>
      <c r="K134" s="54" t="s">
        <v>11</v>
      </c>
      <c r="L134" s="47">
        <f>M134/J134</f>
        <v>31339.28571428571</v>
      </c>
      <c r="M134" s="47">
        <f>N134/1.12</f>
        <v>31339.28571428571</v>
      </c>
      <c r="N134" s="1047">
        <v>35100</v>
      </c>
      <c r="O134" s="43" t="s">
        <v>44</v>
      </c>
      <c r="P134" s="830" t="s">
        <v>591</v>
      </c>
      <c r="Q134" s="830" t="s">
        <v>60</v>
      </c>
      <c r="R134" s="906">
        <v>0</v>
      </c>
    </row>
    <row r="135" spans="1:18" ht="72" customHeight="1">
      <c r="A135" s="829" t="s">
        <v>494</v>
      </c>
      <c r="B135" s="875" t="s">
        <v>53</v>
      </c>
      <c r="C135" s="876" t="s">
        <v>51</v>
      </c>
      <c r="D135" s="876" t="s">
        <v>11</v>
      </c>
      <c r="E135" s="877" t="s">
        <v>685</v>
      </c>
      <c r="F135" s="48" t="s">
        <v>686</v>
      </c>
      <c r="G135" s="48" t="s">
        <v>778</v>
      </c>
      <c r="H135" s="897" t="s">
        <v>1544</v>
      </c>
      <c r="I135" s="905" t="s">
        <v>1</v>
      </c>
      <c r="J135" s="55">
        <v>1</v>
      </c>
      <c r="K135" s="54" t="s">
        <v>11</v>
      </c>
      <c r="L135" s="47">
        <f t="shared" si="7"/>
        <v>349999.99999999994</v>
      </c>
      <c r="M135" s="47">
        <f t="shared" si="8"/>
        <v>349999.99999999994</v>
      </c>
      <c r="N135" s="1047">
        <v>392000</v>
      </c>
      <c r="O135" s="43" t="s">
        <v>44</v>
      </c>
      <c r="P135" s="830" t="s">
        <v>591</v>
      </c>
      <c r="Q135" s="830" t="s">
        <v>60</v>
      </c>
      <c r="R135" s="906">
        <v>0</v>
      </c>
    </row>
    <row r="136" spans="1:18" ht="72" customHeight="1">
      <c r="A136" s="829" t="s">
        <v>495</v>
      </c>
      <c r="B136" s="875" t="s">
        <v>53</v>
      </c>
      <c r="C136" s="876" t="s">
        <v>51</v>
      </c>
      <c r="D136" s="876" t="s">
        <v>11</v>
      </c>
      <c r="E136" s="877" t="s">
        <v>685</v>
      </c>
      <c r="F136" s="48" t="s">
        <v>686</v>
      </c>
      <c r="G136" s="48" t="s">
        <v>687</v>
      </c>
      <c r="H136" s="979" t="s">
        <v>1545</v>
      </c>
      <c r="I136" s="43" t="s">
        <v>1</v>
      </c>
      <c r="J136" s="55">
        <v>1</v>
      </c>
      <c r="K136" s="54" t="s">
        <v>11</v>
      </c>
      <c r="L136" s="47">
        <f t="shared" si="7"/>
        <v>62499.99999999999</v>
      </c>
      <c r="M136" s="47">
        <f t="shared" si="8"/>
        <v>62499.99999999999</v>
      </c>
      <c r="N136" s="887">
        <v>70000</v>
      </c>
      <c r="O136" s="975" t="s">
        <v>44</v>
      </c>
      <c r="P136" s="830" t="s">
        <v>591</v>
      </c>
      <c r="Q136" s="830" t="s">
        <v>60</v>
      </c>
      <c r="R136" s="906">
        <v>0</v>
      </c>
    </row>
    <row r="137" spans="1:18" ht="72" customHeight="1">
      <c r="A137" s="829" t="s">
        <v>496</v>
      </c>
      <c r="B137" s="875" t="s">
        <v>53</v>
      </c>
      <c r="C137" s="876" t="s">
        <v>51</v>
      </c>
      <c r="D137" s="876" t="s">
        <v>11</v>
      </c>
      <c r="E137" s="877" t="s">
        <v>685</v>
      </c>
      <c r="F137" s="48" t="s">
        <v>686</v>
      </c>
      <c r="G137" s="48" t="s">
        <v>778</v>
      </c>
      <c r="H137" s="979" t="s">
        <v>811</v>
      </c>
      <c r="I137" s="905" t="s">
        <v>1</v>
      </c>
      <c r="J137" s="55">
        <v>1</v>
      </c>
      <c r="K137" s="54" t="s">
        <v>11</v>
      </c>
      <c r="L137" s="47">
        <f t="shared" si="7"/>
        <v>70000</v>
      </c>
      <c r="M137" s="47">
        <f t="shared" si="8"/>
        <v>70000</v>
      </c>
      <c r="N137" s="1047">
        <v>78400</v>
      </c>
      <c r="O137" s="43" t="s">
        <v>44</v>
      </c>
      <c r="P137" s="830" t="s">
        <v>591</v>
      </c>
      <c r="Q137" s="830" t="s">
        <v>60</v>
      </c>
      <c r="R137" s="906">
        <v>0</v>
      </c>
    </row>
    <row r="138" spans="1:18" ht="72" customHeight="1">
      <c r="A138" s="829" t="s">
        <v>497</v>
      </c>
      <c r="B138" s="875" t="s">
        <v>53</v>
      </c>
      <c r="C138" s="876" t="s">
        <v>51</v>
      </c>
      <c r="D138" s="876" t="s">
        <v>11</v>
      </c>
      <c r="E138" s="877" t="s">
        <v>685</v>
      </c>
      <c r="F138" s="48" t="s">
        <v>686</v>
      </c>
      <c r="G138" s="48" t="s">
        <v>687</v>
      </c>
      <c r="H138" s="49" t="s">
        <v>1547</v>
      </c>
      <c r="I138" s="43" t="s">
        <v>1</v>
      </c>
      <c r="J138" s="55">
        <v>1</v>
      </c>
      <c r="K138" s="54" t="s">
        <v>11</v>
      </c>
      <c r="L138" s="47">
        <f t="shared" si="7"/>
        <v>29999.999999999996</v>
      </c>
      <c r="M138" s="47">
        <f t="shared" si="8"/>
        <v>29999.999999999996</v>
      </c>
      <c r="N138" s="887">
        <v>33600</v>
      </c>
      <c r="O138" s="975" t="s">
        <v>44</v>
      </c>
      <c r="P138" s="830" t="s">
        <v>591</v>
      </c>
      <c r="Q138" s="830" t="s">
        <v>60</v>
      </c>
      <c r="R138" s="906">
        <v>0</v>
      </c>
    </row>
    <row r="139" spans="1:18" ht="72" customHeight="1">
      <c r="A139" s="829" t="s">
        <v>498</v>
      </c>
      <c r="B139" s="875" t="s">
        <v>53</v>
      </c>
      <c r="C139" s="876" t="s">
        <v>51</v>
      </c>
      <c r="D139" s="876" t="s">
        <v>11</v>
      </c>
      <c r="E139" s="877" t="s">
        <v>685</v>
      </c>
      <c r="F139" s="48" t="s">
        <v>686</v>
      </c>
      <c r="G139" s="48" t="s">
        <v>687</v>
      </c>
      <c r="H139" s="49" t="s">
        <v>817</v>
      </c>
      <c r="I139" s="43" t="s">
        <v>1</v>
      </c>
      <c r="J139" s="55">
        <v>1</v>
      </c>
      <c r="K139" s="54" t="s">
        <v>11</v>
      </c>
      <c r="L139" s="47">
        <f t="shared" si="7"/>
        <v>14999.999999999998</v>
      </c>
      <c r="M139" s="47">
        <f t="shared" si="8"/>
        <v>14999.999999999998</v>
      </c>
      <c r="N139" s="887">
        <v>16800</v>
      </c>
      <c r="O139" s="975" t="s">
        <v>44</v>
      </c>
      <c r="P139" s="830" t="s">
        <v>591</v>
      </c>
      <c r="Q139" s="830" t="s">
        <v>60</v>
      </c>
      <c r="R139" s="906">
        <v>0</v>
      </c>
    </row>
    <row r="140" spans="1:18" ht="72" customHeight="1">
      <c r="A140" s="829" t="s">
        <v>718</v>
      </c>
      <c r="B140" s="875" t="s">
        <v>53</v>
      </c>
      <c r="C140" s="876" t="s">
        <v>51</v>
      </c>
      <c r="D140" s="876" t="s">
        <v>11</v>
      </c>
      <c r="E140" s="877" t="s">
        <v>685</v>
      </c>
      <c r="F140" s="48" t="s">
        <v>686</v>
      </c>
      <c r="G140" s="48" t="s">
        <v>687</v>
      </c>
      <c r="H140" s="979" t="s">
        <v>1715</v>
      </c>
      <c r="I140" s="43" t="s">
        <v>1</v>
      </c>
      <c r="J140" s="55">
        <v>1</v>
      </c>
      <c r="K140" s="54" t="s">
        <v>11</v>
      </c>
      <c r="L140" s="47">
        <f t="shared" si="7"/>
        <v>70000</v>
      </c>
      <c r="M140" s="47">
        <f t="shared" si="8"/>
        <v>70000</v>
      </c>
      <c r="N140" s="1052">
        <v>78400</v>
      </c>
      <c r="O140" s="975" t="s">
        <v>44</v>
      </c>
      <c r="P140" s="830" t="s">
        <v>591</v>
      </c>
      <c r="Q140" s="830" t="s">
        <v>60</v>
      </c>
      <c r="R140" s="906">
        <v>0</v>
      </c>
    </row>
    <row r="141" spans="1:18" ht="72" customHeight="1">
      <c r="A141" s="829" t="s">
        <v>719</v>
      </c>
      <c r="B141" s="875" t="s">
        <v>53</v>
      </c>
      <c r="C141" s="876" t="s">
        <v>51</v>
      </c>
      <c r="D141" s="876" t="s">
        <v>11</v>
      </c>
      <c r="E141" s="877" t="s">
        <v>323</v>
      </c>
      <c r="F141" s="48" t="s">
        <v>324</v>
      </c>
      <c r="G141" s="48" t="s">
        <v>324</v>
      </c>
      <c r="H141" s="46" t="s">
        <v>610</v>
      </c>
      <c r="I141" s="905" t="s">
        <v>1</v>
      </c>
      <c r="J141" s="43">
        <v>1</v>
      </c>
      <c r="K141" s="54" t="s">
        <v>11</v>
      </c>
      <c r="L141" s="47">
        <f t="shared" si="7"/>
        <v>267857.14285714284</v>
      </c>
      <c r="M141" s="47">
        <f t="shared" si="8"/>
        <v>267857.14285714284</v>
      </c>
      <c r="N141" s="1047">
        <v>300000</v>
      </c>
      <c r="O141" s="43" t="s">
        <v>61</v>
      </c>
      <c r="P141" s="830" t="s">
        <v>591</v>
      </c>
      <c r="Q141" s="830" t="s">
        <v>1483</v>
      </c>
      <c r="R141" s="879">
        <v>0</v>
      </c>
    </row>
    <row r="142" spans="1:18" ht="72" customHeight="1">
      <c r="A142" s="829" t="s">
        <v>741</v>
      </c>
      <c r="B142" s="875" t="s">
        <v>53</v>
      </c>
      <c r="C142" s="876" t="s">
        <v>51</v>
      </c>
      <c r="D142" s="876" t="s">
        <v>11</v>
      </c>
      <c r="E142" s="877" t="s">
        <v>323</v>
      </c>
      <c r="F142" s="48" t="s">
        <v>324</v>
      </c>
      <c r="G142" s="48" t="s">
        <v>324</v>
      </c>
      <c r="H142" s="46" t="s">
        <v>609</v>
      </c>
      <c r="I142" s="905" t="s">
        <v>1</v>
      </c>
      <c r="J142" s="43">
        <v>1</v>
      </c>
      <c r="K142" s="54" t="s">
        <v>11</v>
      </c>
      <c r="L142" s="47">
        <f t="shared" si="7"/>
        <v>624999.9999999999</v>
      </c>
      <c r="M142" s="47">
        <f t="shared" si="8"/>
        <v>624999.9999999999</v>
      </c>
      <c r="N142" s="1047">
        <v>700000</v>
      </c>
      <c r="O142" s="43" t="s">
        <v>61</v>
      </c>
      <c r="P142" s="830" t="s">
        <v>591</v>
      </c>
      <c r="Q142" s="830" t="s">
        <v>1483</v>
      </c>
      <c r="R142" s="879">
        <v>0</v>
      </c>
    </row>
    <row r="143" spans="1:18" ht="60.75" customHeight="1">
      <c r="A143" s="829" t="s">
        <v>849</v>
      </c>
      <c r="B143" s="875" t="s">
        <v>53</v>
      </c>
      <c r="C143" s="876" t="s">
        <v>51</v>
      </c>
      <c r="D143" s="876" t="s">
        <v>11</v>
      </c>
      <c r="E143" s="877" t="s">
        <v>255</v>
      </c>
      <c r="F143" s="48" t="s">
        <v>256</v>
      </c>
      <c r="G143" s="48" t="s">
        <v>256</v>
      </c>
      <c r="H143" s="46" t="s">
        <v>69</v>
      </c>
      <c r="I143" s="43" t="s">
        <v>1</v>
      </c>
      <c r="J143" s="43">
        <v>1</v>
      </c>
      <c r="K143" s="54" t="s">
        <v>11</v>
      </c>
      <c r="L143" s="47">
        <f t="shared" si="7"/>
        <v>1146428.5714285714</v>
      </c>
      <c r="M143" s="47">
        <f t="shared" si="8"/>
        <v>1146428.5714285714</v>
      </c>
      <c r="N143" s="1050">
        <v>1284000</v>
      </c>
      <c r="O143" s="43" t="s">
        <v>61</v>
      </c>
      <c r="P143" s="830" t="s">
        <v>591</v>
      </c>
      <c r="Q143" s="830" t="s">
        <v>1483</v>
      </c>
      <c r="R143" s="879">
        <v>0</v>
      </c>
    </row>
    <row r="144" spans="1:18" ht="60.75" customHeight="1">
      <c r="A144" s="829" t="s">
        <v>850</v>
      </c>
      <c r="B144" s="875" t="s">
        <v>53</v>
      </c>
      <c r="C144" s="876" t="s">
        <v>51</v>
      </c>
      <c r="D144" s="876" t="s">
        <v>11</v>
      </c>
      <c r="E144" s="877" t="s">
        <v>255</v>
      </c>
      <c r="F144" s="48" t="s">
        <v>256</v>
      </c>
      <c r="G144" s="48" t="s">
        <v>256</v>
      </c>
      <c r="H144" s="46" t="s">
        <v>69</v>
      </c>
      <c r="I144" s="43" t="s">
        <v>1</v>
      </c>
      <c r="J144" s="43">
        <v>1</v>
      </c>
      <c r="K144" s="54" t="s">
        <v>11</v>
      </c>
      <c r="L144" s="47">
        <f>M144/J144</f>
        <v>192857.14285714284</v>
      </c>
      <c r="M144" s="47">
        <f>N144/1.12</f>
        <v>192857.14285714284</v>
      </c>
      <c r="N144" s="1050">
        <v>216000</v>
      </c>
      <c r="O144" s="43" t="s">
        <v>1326</v>
      </c>
      <c r="P144" s="830" t="s">
        <v>591</v>
      </c>
      <c r="Q144" s="830" t="s">
        <v>1483</v>
      </c>
      <c r="R144" s="879">
        <v>0</v>
      </c>
    </row>
    <row r="145" spans="1:18" ht="61.5" customHeight="1">
      <c r="A145" s="829" t="s">
        <v>851</v>
      </c>
      <c r="B145" s="875" t="s">
        <v>53</v>
      </c>
      <c r="C145" s="876" t="s">
        <v>51</v>
      </c>
      <c r="D145" s="876" t="s">
        <v>11</v>
      </c>
      <c r="E145" s="877" t="s">
        <v>248</v>
      </c>
      <c r="F145" s="943" t="s">
        <v>249</v>
      </c>
      <c r="G145" s="48" t="s">
        <v>250</v>
      </c>
      <c r="H145" s="46" t="s">
        <v>5</v>
      </c>
      <c r="I145" s="43" t="s">
        <v>1</v>
      </c>
      <c r="J145" s="55">
        <v>1</v>
      </c>
      <c r="K145" s="54" t="s">
        <v>11</v>
      </c>
      <c r="L145" s="47">
        <f t="shared" si="7"/>
        <v>11607.142857142857</v>
      </c>
      <c r="M145" s="47">
        <f t="shared" si="8"/>
        <v>11607.142857142857</v>
      </c>
      <c r="N145" s="916">
        <v>13000</v>
      </c>
      <c r="O145" s="43" t="s">
        <v>61</v>
      </c>
      <c r="P145" s="830" t="s">
        <v>591</v>
      </c>
      <c r="Q145" s="830" t="s">
        <v>1483</v>
      </c>
      <c r="R145" s="944" t="s">
        <v>71</v>
      </c>
    </row>
    <row r="146" spans="1:18" ht="46.5" customHeight="1">
      <c r="A146" s="829" t="s">
        <v>852</v>
      </c>
      <c r="B146" s="875" t="s">
        <v>53</v>
      </c>
      <c r="C146" s="876" t="s">
        <v>51</v>
      </c>
      <c r="D146" s="876" t="s">
        <v>11</v>
      </c>
      <c r="E146" s="877" t="s">
        <v>251</v>
      </c>
      <c r="F146" s="943" t="s">
        <v>252</v>
      </c>
      <c r="G146" s="48" t="s">
        <v>252</v>
      </c>
      <c r="H146" s="46" t="s">
        <v>6</v>
      </c>
      <c r="I146" s="43" t="s">
        <v>1</v>
      </c>
      <c r="J146" s="55">
        <v>1</v>
      </c>
      <c r="K146" s="54" t="s">
        <v>11</v>
      </c>
      <c r="L146" s="47">
        <f t="shared" si="7"/>
        <v>11607.142857142857</v>
      </c>
      <c r="M146" s="47">
        <f t="shared" si="8"/>
        <v>11607.142857142857</v>
      </c>
      <c r="N146" s="916">
        <v>13000</v>
      </c>
      <c r="O146" s="43" t="s">
        <v>61</v>
      </c>
      <c r="P146" s="830" t="s">
        <v>591</v>
      </c>
      <c r="Q146" s="830" t="s">
        <v>1483</v>
      </c>
      <c r="R146" s="944" t="s">
        <v>71</v>
      </c>
    </row>
    <row r="147" spans="1:18" ht="48.75" customHeight="1">
      <c r="A147" s="829" t="s">
        <v>853</v>
      </c>
      <c r="B147" s="875" t="s">
        <v>53</v>
      </c>
      <c r="C147" s="876" t="s">
        <v>51</v>
      </c>
      <c r="D147" s="876" t="s">
        <v>11</v>
      </c>
      <c r="E147" s="877" t="s">
        <v>253</v>
      </c>
      <c r="F147" s="943" t="s">
        <v>254</v>
      </c>
      <c r="G147" s="48" t="s">
        <v>254</v>
      </c>
      <c r="H147" s="46" t="s">
        <v>7</v>
      </c>
      <c r="I147" s="43" t="s">
        <v>1</v>
      </c>
      <c r="J147" s="55">
        <v>1</v>
      </c>
      <c r="K147" s="54" t="s">
        <v>11</v>
      </c>
      <c r="L147" s="47">
        <f t="shared" si="7"/>
        <v>11607.142857142857</v>
      </c>
      <c r="M147" s="47">
        <f t="shared" si="8"/>
        <v>11607.142857142857</v>
      </c>
      <c r="N147" s="916">
        <v>13000</v>
      </c>
      <c r="O147" s="43" t="s">
        <v>61</v>
      </c>
      <c r="P147" s="830" t="s">
        <v>591</v>
      </c>
      <c r="Q147" s="830" t="s">
        <v>1483</v>
      </c>
      <c r="R147" s="944" t="s">
        <v>71</v>
      </c>
    </row>
    <row r="148" spans="1:18" ht="54" customHeight="1">
      <c r="A148" s="829" t="s">
        <v>915</v>
      </c>
      <c r="B148" s="875" t="s">
        <v>53</v>
      </c>
      <c r="C148" s="876" t="s">
        <v>51</v>
      </c>
      <c r="D148" s="876" t="s">
        <v>11</v>
      </c>
      <c r="E148" s="877" t="s">
        <v>248</v>
      </c>
      <c r="F148" s="943" t="s">
        <v>249</v>
      </c>
      <c r="G148" s="48" t="s">
        <v>250</v>
      </c>
      <c r="H148" s="46" t="s">
        <v>8</v>
      </c>
      <c r="I148" s="43" t="s">
        <v>1</v>
      </c>
      <c r="J148" s="55">
        <v>1</v>
      </c>
      <c r="K148" s="54" t="s">
        <v>11</v>
      </c>
      <c r="L148" s="47">
        <f t="shared" si="7"/>
        <v>11607.142857142857</v>
      </c>
      <c r="M148" s="47">
        <f t="shared" si="8"/>
        <v>11607.142857142857</v>
      </c>
      <c r="N148" s="916">
        <v>13000</v>
      </c>
      <c r="O148" s="43" t="s">
        <v>801</v>
      </c>
      <c r="P148" s="830" t="s">
        <v>591</v>
      </c>
      <c r="Q148" s="830" t="s">
        <v>1483</v>
      </c>
      <c r="R148" s="944" t="s">
        <v>71</v>
      </c>
    </row>
    <row r="149" spans="1:18" ht="54" customHeight="1">
      <c r="A149" s="829" t="s">
        <v>932</v>
      </c>
      <c r="B149" s="875" t="s">
        <v>53</v>
      </c>
      <c r="C149" s="876" t="s">
        <v>51</v>
      </c>
      <c r="D149" s="876" t="s">
        <v>11</v>
      </c>
      <c r="E149" s="877" t="s">
        <v>248</v>
      </c>
      <c r="F149" s="943" t="s">
        <v>249</v>
      </c>
      <c r="G149" s="48" t="s">
        <v>250</v>
      </c>
      <c r="H149" s="46" t="s">
        <v>1485</v>
      </c>
      <c r="I149" s="43" t="s">
        <v>1</v>
      </c>
      <c r="J149" s="55">
        <v>1</v>
      </c>
      <c r="K149" s="54" t="s">
        <v>11</v>
      </c>
      <c r="L149" s="47">
        <f t="shared" si="7"/>
        <v>14285.714285714284</v>
      </c>
      <c r="M149" s="47">
        <f t="shared" si="8"/>
        <v>14285.714285714284</v>
      </c>
      <c r="N149" s="916">
        <v>16000</v>
      </c>
      <c r="O149" s="43" t="s">
        <v>61</v>
      </c>
      <c r="P149" s="830" t="s">
        <v>591</v>
      </c>
      <c r="Q149" s="830" t="s">
        <v>1483</v>
      </c>
      <c r="R149" s="944" t="s">
        <v>71</v>
      </c>
    </row>
    <row r="150" spans="1:18" ht="54" customHeight="1">
      <c r="A150" s="829" t="s">
        <v>1501</v>
      </c>
      <c r="B150" s="875" t="s">
        <v>53</v>
      </c>
      <c r="C150" s="876" t="s">
        <v>51</v>
      </c>
      <c r="D150" s="876" t="s">
        <v>11</v>
      </c>
      <c r="E150" s="877" t="s">
        <v>248</v>
      </c>
      <c r="F150" s="943" t="s">
        <v>249</v>
      </c>
      <c r="G150" s="48" t="s">
        <v>250</v>
      </c>
      <c r="H150" s="46" t="s">
        <v>1486</v>
      </c>
      <c r="I150" s="43" t="s">
        <v>1</v>
      </c>
      <c r="J150" s="55">
        <v>1</v>
      </c>
      <c r="K150" s="54" t="s">
        <v>11</v>
      </c>
      <c r="L150" s="47">
        <f t="shared" si="7"/>
        <v>14285.714285714284</v>
      </c>
      <c r="M150" s="47">
        <f t="shared" si="8"/>
        <v>14285.714285714284</v>
      </c>
      <c r="N150" s="916">
        <v>16000</v>
      </c>
      <c r="O150" s="43" t="s">
        <v>61</v>
      </c>
      <c r="P150" s="830" t="s">
        <v>591</v>
      </c>
      <c r="Q150" s="830" t="s">
        <v>1483</v>
      </c>
      <c r="R150" s="944" t="s">
        <v>71</v>
      </c>
    </row>
    <row r="151" spans="1:18" ht="54" customHeight="1">
      <c r="A151" s="829" t="s">
        <v>1502</v>
      </c>
      <c r="B151" s="875" t="s">
        <v>53</v>
      </c>
      <c r="C151" s="876" t="s">
        <v>51</v>
      </c>
      <c r="D151" s="876" t="s">
        <v>11</v>
      </c>
      <c r="E151" s="877" t="s">
        <v>248</v>
      </c>
      <c r="F151" s="943" t="s">
        <v>249</v>
      </c>
      <c r="G151" s="48" t="s">
        <v>250</v>
      </c>
      <c r="H151" s="46" t="s">
        <v>1487</v>
      </c>
      <c r="I151" s="43" t="s">
        <v>1</v>
      </c>
      <c r="J151" s="55">
        <v>1</v>
      </c>
      <c r="K151" s="54" t="s">
        <v>11</v>
      </c>
      <c r="L151" s="47">
        <f t="shared" si="7"/>
        <v>14285.714285714284</v>
      </c>
      <c r="M151" s="47">
        <f t="shared" si="8"/>
        <v>14285.714285714284</v>
      </c>
      <c r="N151" s="916">
        <v>16000</v>
      </c>
      <c r="O151" s="43" t="s">
        <v>61</v>
      </c>
      <c r="P151" s="830" t="s">
        <v>591</v>
      </c>
      <c r="Q151" s="830" t="s">
        <v>1483</v>
      </c>
      <c r="R151" s="944" t="s">
        <v>71</v>
      </c>
    </row>
    <row r="152" spans="1:18" ht="60.75" customHeight="1">
      <c r="A152" s="829" t="s">
        <v>1503</v>
      </c>
      <c r="B152" s="875" t="s">
        <v>53</v>
      </c>
      <c r="C152" s="876" t="s">
        <v>51</v>
      </c>
      <c r="D152" s="876" t="s">
        <v>11</v>
      </c>
      <c r="E152" s="877" t="s">
        <v>262</v>
      </c>
      <c r="F152" s="48" t="s">
        <v>263</v>
      </c>
      <c r="G152" s="48" t="s">
        <v>263</v>
      </c>
      <c r="H152" s="904" t="s">
        <v>1227</v>
      </c>
      <c r="I152" s="43" t="s">
        <v>1</v>
      </c>
      <c r="J152" s="55">
        <v>1</v>
      </c>
      <c r="K152" s="54" t="s">
        <v>11</v>
      </c>
      <c r="L152" s="47">
        <f t="shared" si="7"/>
        <v>131250</v>
      </c>
      <c r="M152" s="47">
        <f t="shared" si="8"/>
        <v>131250</v>
      </c>
      <c r="N152" s="916">
        <v>147000</v>
      </c>
      <c r="O152" s="43" t="s">
        <v>58</v>
      </c>
      <c r="P152" s="830" t="s">
        <v>591</v>
      </c>
      <c r="Q152" s="830" t="s">
        <v>1483</v>
      </c>
      <c r="R152" s="944" t="s">
        <v>71</v>
      </c>
    </row>
    <row r="153" spans="1:18" ht="56.25" customHeight="1">
      <c r="A153" s="829" t="s">
        <v>1215</v>
      </c>
      <c r="B153" s="875" t="s">
        <v>53</v>
      </c>
      <c r="C153" s="876" t="s">
        <v>51</v>
      </c>
      <c r="D153" s="876" t="s">
        <v>11</v>
      </c>
      <c r="E153" s="877" t="s">
        <v>325</v>
      </c>
      <c r="F153" s="48" t="s">
        <v>326</v>
      </c>
      <c r="G153" s="48" t="s">
        <v>326</v>
      </c>
      <c r="H153" s="46" t="s">
        <v>36</v>
      </c>
      <c r="I153" s="905" t="s">
        <v>1</v>
      </c>
      <c r="J153" s="55">
        <v>1</v>
      </c>
      <c r="K153" s="54" t="s">
        <v>11</v>
      </c>
      <c r="L153" s="47">
        <f t="shared" si="7"/>
        <v>353999.99999999994</v>
      </c>
      <c r="M153" s="47">
        <f t="shared" si="8"/>
        <v>353999.99999999994</v>
      </c>
      <c r="N153" s="916">
        <v>396480</v>
      </c>
      <c r="O153" s="43" t="s">
        <v>61</v>
      </c>
      <c r="P153" s="830" t="s">
        <v>591</v>
      </c>
      <c r="Q153" s="830" t="s">
        <v>1483</v>
      </c>
      <c r="R153" s="879">
        <v>0</v>
      </c>
    </row>
    <row r="154" spans="1:18" ht="56.25" customHeight="1">
      <c r="A154" s="829" t="s">
        <v>1220</v>
      </c>
      <c r="B154" s="875" t="s">
        <v>53</v>
      </c>
      <c r="C154" s="876" t="s">
        <v>51</v>
      </c>
      <c r="D154" s="876" t="s">
        <v>11</v>
      </c>
      <c r="E154" s="877" t="s">
        <v>325</v>
      </c>
      <c r="F154" s="48" t="s">
        <v>326</v>
      </c>
      <c r="G154" s="48" t="s">
        <v>326</v>
      </c>
      <c r="H154" s="46" t="s">
        <v>1484</v>
      </c>
      <c r="I154" s="905" t="s">
        <v>1</v>
      </c>
      <c r="J154" s="55">
        <v>1</v>
      </c>
      <c r="K154" s="54" t="s">
        <v>11</v>
      </c>
      <c r="L154" s="47">
        <f t="shared" si="7"/>
        <v>209999.99999999997</v>
      </c>
      <c r="M154" s="47">
        <f t="shared" si="8"/>
        <v>209999.99999999997</v>
      </c>
      <c r="N154" s="916">
        <v>235200</v>
      </c>
      <c r="O154" s="43" t="s">
        <v>61</v>
      </c>
      <c r="P154" s="830" t="s">
        <v>591</v>
      </c>
      <c r="Q154" s="830" t="s">
        <v>1483</v>
      </c>
      <c r="R154" s="879">
        <v>0</v>
      </c>
    </row>
    <row r="155" spans="1:18" ht="56.25" customHeight="1">
      <c r="A155" s="829" t="s">
        <v>1242</v>
      </c>
      <c r="B155" s="875" t="s">
        <v>53</v>
      </c>
      <c r="C155" s="876" t="s">
        <v>51</v>
      </c>
      <c r="D155" s="876" t="s">
        <v>11</v>
      </c>
      <c r="E155" s="877" t="s">
        <v>325</v>
      </c>
      <c r="F155" s="48" t="s">
        <v>326</v>
      </c>
      <c r="G155" s="48" t="s">
        <v>326</v>
      </c>
      <c r="H155" s="46" t="s">
        <v>1484</v>
      </c>
      <c r="I155" s="905" t="s">
        <v>1</v>
      </c>
      <c r="J155" s="55">
        <v>1</v>
      </c>
      <c r="K155" s="54" t="s">
        <v>11</v>
      </c>
      <c r="L155" s="47">
        <f>M155/J155</f>
        <v>26999.999999999996</v>
      </c>
      <c r="M155" s="47">
        <f>N155/1.12</f>
        <v>26999.999999999996</v>
      </c>
      <c r="N155" s="916">
        <v>30240</v>
      </c>
      <c r="O155" s="43" t="s">
        <v>43</v>
      </c>
      <c r="P155" s="830" t="s">
        <v>591</v>
      </c>
      <c r="Q155" s="830" t="s">
        <v>1483</v>
      </c>
      <c r="R155" s="879">
        <v>0</v>
      </c>
    </row>
    <row r="156" spans="1:18" ht="99" customHeight="1">
      <c r="A156" s="829" t="s">
        <v>1257</v>
      </c>
      <c r="B156" s="875" t="s">
        <v>53</v>
      </c>
      <c r="C156" s="876" t="s">
        <v>51</v>
      </c>
      <c r="D156" s="876" t="s">
        <v>11</v>
      </c>
      <c r="E156" s="877" t="s">
        <v>325</v>
      </c>
      <c r="F156" s="48" t="s">
        <v>326</v>
      </c>
      <c r="G156" s="48" t="s">
        <v>326</v>
      </c>
      <c r="H156" s="49" t="s">
        <v>1482</v>
      </c>
      <c r="I156" s="43" t="s">
        <v>1</v>
      </c>
      <c r="J156" s="55">
        <v>1</v>
      </c>
      <c r="K156" s="54" t="s">
        <v>11</v>
      </c>
      <c r="L156" s="47">
        <f t="shared" si="7"/>
        <v>178571.42857142855</v>
      </c>
      <c r="M156" s="47">
        <f t="shared" si="8"/>
        <v>178571.42857142855</v>
      </c>
      <c r="N156" s="916">
        <v>200000</v>
      </c>
      <c r="O156" s="43" t="s">
        <v>61</v>
      </c>
      <c r="P156" s="830" t="s">
        <v>591</v>
      </c>
      <c r="Q156" s="830" t="s">
        <v>1483</v>
      </c>
      <c r="R156" s="879">
        <v>0</v>
      </c>
    </row>
    <row r="157" spans="1:18" ht="72.75" customHeight="1">
      <c r="A157" s="829" t="s">
        <v>1310</v>
      </c>
      <c r="B157" s="875" t="s">
        <v>53</v>
      </c>
      <c r="C157" s="876" t="s">
        <v>51</v>
      </c>
      <c r="D157" s="876" t="s">
        <v>11</v>
      </c>
      <c r="E157" s="877" t="s">
        <v>325</v>
      </c>
      <c r="F157" s="48" t="s">
        <v>326</v>
      </c>
      <c r="G157" s="48" t="s">
        <v>326</v>
      </c>
      <c r="H157" s="49" t="s">
        <v>33</v>
      </c>
      <c r="I157" s="43" t="s">
        <v>1</v>
      </c>
      <c r="J157" s="55">
        <v>1</v>
      </c>
      <c r="K157" s="54" t="s">
        <v>11</v>
      </c>
      <c r="L157" s="47">
        <f t="shared" si="7"/>
        <v>135785.71428571426</v>
      </c>
      <c r="M157" s="47">
        <f t="shared" si="8"/>
        <v>135785.71428571426</v>
      </c>
      <c r="N157" s="916">
        <v>152080</v>
      </c>
      <c r="O157" s="43" t="s">
        <v>45</v>
      </c>
      <c r="P157" s="830" t="s">
        <v>591</v>
      </c>
      <c r="Q157" s="830" t="s">
        <v>1483</v>
      </c>
      <c r="R157" s="879">
        <v>0</v>
      </c>
    </row>
    <row r="158" spans="1:18" ht="72.75" customHeight="1">
      <c r="A158" s="829" t="s">
        <v>1504</v>
      </c>
      <c r="B158" s="875" t="s">
        <v>53</v>
      </c>
      <c r="C158" s="876" t="s">
        <v>51</v>
      </c>
      <c r="D158" s="876" t="s">
        <v>11</v>
      </c>
      <c r="E158" s="877" t="s">
        <v>325</v>
      </c>
      <c r="F158" s="48" t="s">
        <v>326</v>
      </c>
      <c r="G158" s="48" t="s">
        <v>326</v>
      </c>
      <c r="H158" s="892" t="s">
        <v>1635</v>
      </c>
      <c r="I158" s="43" t="s">
        <v>1</v>
      </c>
      <c r="J158" s="55">
        <v>1</v>
      </c>
      <c r="K158" s="54" t="s">
        <v>11</v>
      </c>
      <c r="L158" s="47">
        <f>M158/J158</f>
        <v>249553.5714285714</v>
      </c>
      <c r="M158" s="47">
        <f>N158/1.12</f>
        <v>249553.5714285714</v>
      </c>
      <c r="N158" s="916">
        <v>279500</v>
      </c>
      <c r="O158" s="43" t="s">
        <v>43</v>
      </c>
      <c r="P158" s="830" t="s">
        <v>591</v>
      </c>
      <c r="Q158" s="830" t="s">
        <v>1483</v>
      </c>
      <c r="R158" s="879">
        <v>0</v>
      </c>
    </row>
    <row r="159" spans="1:18" ht="63" customHeight="1">
      <c r="A159" s="829" t="s">
        <v>1531</v>
      </c>
      <c r="B159" s="875" t="s">
        <v>53</v>
      </c>
      <c r="C159" s="876" t="s">
        <v>51</v>
      </c>
      <c r="D159" s="876" t="s">
        <v>11</v>
      </c>
      <c r="E159" s="877" t="s">
        <v>327</v>
      </c>
      <c r="F159" s="48" t="s">
        <v>328</v>
      </c>
      <c r="G159" s="48" t="s">
        <v>603</v>
      </c>
      <c r="H159" s="49" t="s">
        <v>1539</v>
      </c>
      <c r="I159" s="43" t="s">
        <v>1171</v>
      </c>
      <c r="J159" s="43">
        <v>1</v>
      </c>
      <c r="K159" s="54" t="s">
        <v>11</v>
      </c>
      <c r="L159" s="47">
        <f t="shared" si="7"/>
        <v>2875714.2857142854</v>
      </c>
      <c r="M159" s="47">
        <f t="shared" si="8"/>
        <v>2875714.2857142854</v>
      </c>
      <c r="N159" s="1050">
        <v>3220800</v>
      </c>
      <c r="O159" s="43" t="s">
        <v>44</v>
      </c>
      <c r="P159" s="830" t="s">
        <v>1525</v>
      </c>
      <c r="Q159" s="830" t="s">
        <v>1483</v>
      </c>
      <c r="R159" s="879">
        <v>0</v>
      </c>
    </row>
    <row r="160" spans="1:18" ht="65.25" customHeight="1">
      <c r="A160" s="829" t="s">
        <v>1532</v>
      </c>
      <c r="B160" s="875" t="s">
        <v>53</v>
      </c>
      <c r="C160" s="876" t="s">
        <v>51</v>
      </c>
      <c r="D160" s="876" t="s">
        <v>11</v>
      </c>
      <c r="E160" s="877" t="s">
        <v>327</v>
      </c>
      <c r="F160" s="48" t="s">
        <v>328</v>
      </c>
      <c r="G160" s="48" t="s">
        <v>603</v>
      </c>
      <c r="H160" s="49" t="s">
        <v>1523</v>
      </c>
      <c r="I160" s="43" t="s">
        <v>1171</v>
      </c>
      <c r="J160" s="43">
        <v>1</v>
      </c>
      <c r="K160" s="54" t="s">
        <v>11</v>
      </c>
      <c r="L160" s="47">
        <f t="shared" si="7"/>
        <v>2875714.2857142854</v>
      </c>
      <c r="M160" s="47">
        <f t="shared" si="8"/>
        <v>2875714.2857142854</v>
      </c>
      <c r="N160" s="1050">
        <v>3220800</v>
      </c>
      <c r="O160" s="43" t="s">
        <v>44</v>
      </c>
      <c r="P160" s="830" t="s">
        <v>1474</v>
      </c>
      <c r="Q160" s="830" t="s">
        <v>1483</v>
      </c>
      <c r="R160" s="879">
        <v>0</v>
      </c>
    </row>
    <row r="161" spans="1:18" ht="65.25" customHeight="1">
      <c r="A161" s="829" t="s">
        <v>1533</v>
      </c>
      <c r="B161" s="875" t="s">
        <v>53</v>
      </c>
      <c r="C161" s="876" t="s">
        <v>51</v>
      </c>
      <c r="D161" s="876" t="s">
        <v>11</v>
      </c>
      <c r="E161" s="877" t="s">
        <v>327</v>
      </c>
      <c r="F161" s="48" t="s">
        <v>328</v>
      </c>
      <c r="G161" s="48" t="s">
        <v>603</v>
      </c>
      <c r="H161" s="49" t="s">
        <v>1527</v>
      </c>
      <c r="I161" s="43" t="s">
        <v>1171</v>
      </c>
      <c r="J161" s="43">
        <v>1</v>
      </c>
      <c r="K161" s="54" t="s">
        <v>11</v>
      </c>
      <c r="L161" s="47">
        <f t="shared" si="7"/>
        <v>2091431.2499999998</v>
      </c>
      <c r="M161" s="47">
        <f t="shared" si="8"/>
        <v>2091431.2499999998</v>
      </c>
      <c r="N161" s="1050">
        <v>2342403</v>
      </c>
      <c r="O161" s="43" t="s">
        <v>45</v>
      </c>
      <c r="P161" s="830" t="s">
        <v>1526</v>
      </c>
      <c r="Q161" s="830" t="s">
        <v>1483</v>
      </c>
      <c r="R161" s="879">
        <v>0</v>
      </c>
    </row>
    <row r="162" spans="1:18" ht="65.25" customHeight="1">
      <c r="A162" s="829" t="s">
        <v>1534</v>
      </c>
      <c r="B162" s="939" t="s">
        <v>53</v>
      </c>
      <c r="C162" s="953" t="s">
        <v>51</v>
      </c>
      <c r="D162" s="953" t="s">
        <v>11</v>
      </c>
      <c r="E162" s="877" t="s">
        <v>327</v>
      </c>
      <c r="F162" s="48" t="s">
        <v>328</v>
      </c>
      <c r="G162" s="48" t="s">
        <v>603</v>
      </c>
      <c r="H162" s="49" t="s">
        <v>1528</v>
      </c>
      <c r="I162" s="43" t="s">
        <v>1</v>
      </c>
      <c r="J162" s="43">
        <v>1</v>
      </c>
      <c r="K162" s="54" t="s">
        <v>11</v>
      </c>
      <c r="L162" s="47">
        <f t="shared" si="7"/>
        <v>246499.99999999997</v>
      </c>
      <c r="M162" s="47">
        <f t="shared" si="8"/>
        <v>246499.99999999997</v>
      </c>
      <c r="N162" s="1050">
        <v>276080</v>
      </c>
      <c r="O162" s="43" t="s">
        <v>61</v>
      </c>
      <c r="P162" s="830" t="s">
        <v>1526</v>
      </c>
      <c r="Q162" s="830" t="s">
        <v>1198</v>
      </c>
      <c r="R162" s="879">
        <v>0</v>
      </c>
    </row>
    <row r="163" spans="1:18" ht="65.25" customHeight="1">
      <c r="A163" s="829" t="s">
        <v>1933</v>
      </c>
      <c r="B163" s="939" t="s">
        <v>53</v>
      </c>
      <c r="C163" s="953" t="s">
        <v>51</v>
      </c>
      <c r="D163" s="953" t="s">
        <v>11</v>
      </c>
      <c r="E163" s="877" t="s">
        <v>327</v>
      </c>
      <c r="F163" s="48" t="s">
        <v>328</v>
      </c>
      <c r="G163" s="48" t="s">
        <v>603</v>
      </c>
      <c r="H163" s="49" t="s">
        <v>1529</v>
      </c>
      <c r="I163" s="43" t="s">
        <v>1</v>
      </c>
      <c r="J163" s="43">
        <v>1</v>
      </c>
      <c r="K163" s="54" t="s">
        <v>11</v>
      </c>
      <c r="L163" s="47">
        <f t="shared" si="7"/>
        <v>537785.7142857142</v>
      </c>
      <c r="M163" s="47">
        <f t="shared" si="8"/>
        <v>537785.7142857142</v>
      </c>
      <c r="N163" s="1050">
        <v>602320</v>
      </c>
      <c r="O163" s="43" t="s">
        <v>1326</v>
      </c>
      <c r="P163" s="830" t="s">
        <v>591</v>
      </c>
      <c r="Q163" s="830" t="s">
        <v>1198</v>
      </c>
      <c r="R163" s="879">
        <v>0</v>
      </c>
    </row>
    <row r="164" spans="1:18" ht="65.25" customHeight="1">
      <c r="A164" s="872" t="s">
        <v>1934</v>
      </c>
      <c r="B164" s="939" t="s">
        <v>53</v>
      </c>
      <c r="C164" s="953" t="s">
        <v>51</v>
      </c>
      <c r="D164" s="953" t="s">
        <v>11</v>
      </c>
      <c r="E164" s="954" t="s">
        <v>327</v>
      </c>
      <c r="F164" s="68" t="s">
        <v>328</v>
      </c>
      <c r="G164" s="949" t="s">
        <v>601</v>
      </c>
      <c r="H164" s="49" t="s">
        <v>1522</v>
      </c>
      <c r="I164" s="43" t="s">
        <v>1171</v>
      </c>
      <c r="J164" s="55">
        <v>1</v>
      </c>
      <c r="K164" s="54" t="s">
        <v>11</v>
      </c>
      <c r="L164" s="47">
        <f>M164/J164</f>
        <v>2156785.714285714</v>
      </c>
      <c r="M164" s="47">
        <f>N164/1.12</f>
        <v>2156785.714285714</v>
      </c>
      <c r="N164" s="1050">
        <v>2415600</v>
      </c>
      <c r="O164" s="43" t="s">
        <v>44</v>
      </c>
      <c r="P164" s="830" t="s">
        <v>591</v>
      </c>
      <c r="Q164" s="830" t="s">
        <v>1483</v>
      </c>
      <c r="R164" s="879">
        <v>0</v>
      </c>
    </row>
    <row r="165" spans="1:18" ht="56.25" customHeight="1">
      <c r="A165" s="829" t="s">
        <v>1935</v>
      </c>
      <c r="B165" s="939" t="s">
        <v>53</v>
      </c>
      <c r="C165" s="953" t="s">
        <v>51</v>
      </c>
      <c r="D165" s="953" t="s">
        <v>11</v>
      </c>
      <c r="E165" s="954" t="s">
        <v>327</v>
      </c>
      <c r="F165" s="68" t="s">
        <v>328</v>
      </c>
      <c r="G165" s="935" t="s">
        <v>601</v>
      </c>
      <c r="H165" s="49" t="s">
        <v>1530</v>
      </c>
      <c r="I165" s="43" t="s">
        <v>1</v>
      </c>
      <c r="J165" s="55">
        <v>1</v>
      </c>
      <c r="K165" s="54" t="s">
        <v>11</v>
      </c>
      <c r="L165" s="47">
        <f t="shared" si="7"/>
        <v>120910.71428571428</v>
      </c>
      <c r="M165" s="47">
        <f t="shared" si="8"/>
        <v>120910.71428571428</v>
      </c>
      <c r="N165" s="1050">
        <v>135420</v>
      </c>
      <c r="O165" s="43" t="s">
        <v>61</v>
      </c>
      <c r="P165" s="830" t="s">
        <v>591</v>
      </c>
      <c r="Q165" s="830" t="s">
        <v>1198</v>
      </c>
      <c r="R165" s="879">
        <v>0</v>
      </c>
    </row>
    <row r="166" spans="1:18" ht="56.25" customHeight="1">
      <c r="A166" s="829" t="s">
        <v>1936</v>
      </c>
      <c r="B166" s="939" t="s">
        <v>53</v>
      </c>
      <c r="C166" s="953" t="s">
        <v>51</v>
      </c>
      <c r="D166" s="953" t="s">
        <v>11</v>
      </c>
      <c r="E166" s="954" t="s">
        <v>327</v>
      </c>
      <c r="F166" s="68" t="s">
        <v>328</v>
      </c>
      <c r="G166" s="935" t="s">
        <v>601</v>
      </c>
      <c r="H166" s="49" t="s">
        <v>1524</v>
      </c>
      <c r="I166" s="43" t="s">
        <v>1</v>
      </c>
      <c r="J166" s="55">
        <v>1</v>
      </c>
      <c r="K166" s="54" t="s">
        <v>11</v>
      </c>
      <c r="L166" s="47">
        <f t="shared" si="7"/>
        <v>75160.71428571428</v>
      </c>
      <c r="M166" s="47">
        <f t="shared" si="8"/>
        <v>75160.71428571428</v>
      </c>
      <c r="N166" s="1050">
        <v>84180</v>
      </c>
      <c r="O166" s="43" t="s">
        <v>1326</v>
      </c>
      <c r="P166" s="830" t="s">
        <v>591</v>
      </c>
      <c r="Q166" s="830" t="s">
        <v>1198</v>
      </c>
      <c r="R166" s="879">
        <v>0</v>
      </c>
    </row>
    <row r="167" spans="1:18" ht="63" customHeight="1">
      <c r="A167" s="829" t="s">
        <v>1937</v>
      </c>
      <c r="B167" s="875" t="s">
        <v>53</v>
      </c>
      <c r="C167" s="876" t="s">
        <v>51</v>
      </c>
      <c r="D167" s="876" t="s">
        <v>11</v>
      </c>
      <c r="E167" s="877" t="s">
        <v>243</v>
      </c>
      <c r="F167" s="48" t="s">
        <v>244</v>
      </c>
      <c r="G167" s="48" t="s">
        <v>245</v>
      </c>
      <c r="H167" s="48" t="s">
        <v>25</v>
      </c>
      <c r="I167" s="43" t="s">
        <v>1</v>
      </c>
      <c r="J167" s="55">
        <v>1</v>
      </c>
      <c r="K167" s="54" t="s">
        <v>11</v>
      </c>
      <c r="L167" s="47">
        <f t="shared" si="7"/>
        <v>554151.4285714285</v>
      </c>
      <c r="M167" s="47">
        <f t="shared" si="8"/>
        <v>554151.4285714285</v>
      </c>
      <c r="N167" s="47">
        <v>620649.6</v>
      </c>
      <c r="O167" s="43" t="s">
        <v>1326</v>
      </c>
      <c r="P167" s="830" t="s">
        <v>591</v>
      </c>
      <c r="Q167" s="830" t="s">
        <v>1483</v>
      </c>
      <c r="R167" s="944" t="s">
        <v>338</v>
      </c>
    </row>
    <row r="168" spans="1:18" ht="63" customHeight="1">
      <c r="A168" s="829" t="s">
        <v>1938</v>
      </c>
      <c r="B168" s="875" t="s">
        <v>53</v>
      </c>
      <c r="C168" s="876" t="s">
        <v>51</v>
      </c>
      <c r="D168" s="876" t="s">
        <v>11</v>
      </c>
      <c r="E168" s="877" t="s">
        <v>243</v>
      </c>
      <c r="F168" s="882" t="s">
        <v>1648</v>
      </c>
      <c r="G168" s="881" t="s">
        <v>1648</v>
      </c>
      <c r="H168" s="907" t="s">
        <v>1649</v>
      </c>
      <c r="I168" s="43" t="s">
        <v>1</v>
      </c>
      <c r="J168" s="55">
        <v>1</v>
      </c>
      <c r="K168" s="54" t="s">
        <v>11</v>
      </c>
      <c r="L168" s="47">
        <f t="shared" si="7"/>
        <v>116999.99999999999</v>
      </c>
      <c r="M168" s="47">
        <f t="shared" si="8"/>
        <v>116999.99999999999</v>
      </c>
      <c r="N168" s="47">
        <v>131040</v>
      </c>
      <c r="O168" s="43" t="s">
        <v>801</v>
      </c>
      <c r="P168" s="830" t="s">
        <v>591</v>
      </c>
      <c r="Q168" s="830" t="s">
        <v>60</v>
      </c>
      <c r="R168" s="944" t="s">
        <v>71</v>
      </c>
    </row>
    <row r="169" spans="1:18" ht="63" customHeight="1">
      <c r="A169" s="829" t="s">
        <v>1939</v>
      </c>
      <c r="B169" s="875" t="s">
        <v>53</v>
      </c>
      <c r="C169" s="876" t="s">
        <v>51</v>
      </c>
      <c r="D169" s="876" t="s">
        <v>11</v>
      </c>
      <c r="E169" s="877" t="s">
        <v>243</v>
      </c>
      <c r="F169" s="48" t="s">
        <v>244</v>
      </c>
      <c r="G169" s="881" t="s">
        <v>244</v>
      </c>
      <c r="H169" s="907" t="s">
        <v>1650</v>
      </c>
      <c r="I169" s="43" t="s">
        <v>1</v>
      </c>
      <c r="J169" s="55">
        <v>1</v>
      </c>
      <c r="K169" s="54" t="s">
        <v>11</v>
      </c>
      <c r="L169" s="47">
        <f t="shared" si="7"/>
        <v>107142.85714285713</v>
      </c>
      <c r="M169" s="47">
        <f t="shared" si="8"/>
        <v>107142.85714285713</v>
      </c>
      <c r="N169" s="47">
        <v>120000</v>
      </c>
      <c r="O169" s="43" t="s">
        <v>58</v>
      </c>
      <c r="P169" s="830" t="s">
        <v>591</v>
      </c>
      <c r="Q169" s="830" t="s">
        <v>60</v>
      </c>
      <c r="R169" s="944" t="s">
        <v>71</v>
      </c>
    </row>
    <row r="170" spans="1:18" ht="63" customHeight="1">
      <c r="A170" s="829" t="s">
        <v>1940</v>
      </c>
      <c r="B170" s="875" t="s">
        <v>53</v>
      </c>
      <c r="C170" s="876" t="s">
        <v>51</v>
      </c>
      <c r="D170" s="876" t="s">
        <v>11</v>
      </c>
      <c r="E170" s="877" t="s">
        <v>243</v>
      </c>
      <c r="F170" s="48" t="s">
        <v>244</v>
      </c>
      <c r="G170" s="881" t="s">
        <v>244</v>
      </c>
      <c r="H170" s="907" t="s">
        <v>1651</v>
      </c>
      <c r="I170" s="43" t="s">
        <v>1</v>
      </c>
      <c r="J170" s="55">
        <v>1</v>
      </c>
      <c r="K170" s="54" t="s">
        <v>11</v>
      </c>
      <c r="L170" s="47">
        <f t="shared" si="7"/>
        <v>210460</v>
      </c>
      <c r="M170" s="47">
        <f t="shared" si="8"/>
        <v>210460</v>
      </c>
      <c r="N170" s="47">
        <v>235715.2</v>
      </c>
      <c r="O170" s="43" t="s">
        <v>59</v>
      </c>
      <c r="P170" s="830" t="s">
        <v>591</v>
      </c>
      <c r="Q170" s="830" t="s">
        <v>60</v>
      </c>
      <c r="R170" s="944" t="s">
        <v>71</v>
      </c>
    </row>
    <row r="171" spans="1:18" ht="63" customHeight="1">
      <c r="A171" s="829" t="s">
        <v>1941</v>
      </c>
      <c r="B171" s="875" t="s">
        <v>53</v>
      </c>
      <c r="C171" s="876" t="s">
        <v>51</v>
      </c>
      <c r="D171" s="876" t="s">
        <v>11</v>
      </c>
      <c r="E171" s="877" t="s">
        <v>243</v>
      </c>
      <c r="F171" s="48" t="s">
        <v>244</v>
      </c>
      <c r="G171" s="881" t="s">
        <v>244</v>
      </c>
      <c r="H171" s="907" t="s">
        <v>1652</v>
      </c>
      <c r="I171" s="43" t="s">
        <v>1</v>
      </c>
      <c r="J171" s="55">
        <v>1</v>
      </c>
      <c r="K171" s="54" t="s">
        <v>11</v>
      </c>
      <c r="L171" s="47">
        <f t="shared" si="7"/>
        <v>74459.99999999999</v>
      </c>
      <c r="M171" s="47">
        <f t="shared" si="8"/>
        <v>74459.99999999999</v>
      </c>
      <c r="N171" s="47">
        <v>83395.2</v>
      </c>
      <c r="O171" s="43" t="s">
        <v>59</v>
      </c>
      <c r="P171" s="830" t="s">
        <v>591</v>
      </c>
      <c r="Q171" s="830" t="s">
        <v>60</v>
      </c>
      <c r="R171" s="944" t="s">
        <v>71</v>
      </c>
    </row>
    <row r="172" spans="1:18" ht="63" customHeight="1">
      <c r="A172" s="829" t="s">
        <v>1942</v>
      </c>
      <c r="B172" s="875" t="s">
        <v>53</v>
      </c>
      <c r="C172" s="876" t="s">
        <v>51</v>
      </c>
      <c r="D172" s="876" t="s">
        <v>11</v>
      </c>
      <c r="E172" s="877" t="s">
        <v>243</v>
      </c>
      <c r="F172" s="48" t="s">
        <v>244</v>
      </c>
      <c r="G172" s="881" t="s">
        <v>244</v>
      </c>
      <c r="H172" s="907" t="s">
        <v>1653</v>
      </c>
      <c r="I172" s="43" t="s">
        <v>1</v>
      </c>
      <c r="J172" s="55">
        <v>1</v>
      </c>
      <c r="K172" s="54" t="s">
        <v>11</v>
      </c>
      <c r="L172" s="47">
        <f t="shared" si="7"/>
        <v>39999.99999999999</v>
      </c>
      <c r="M172" s="47">
        <f t="shared" si="8"/>
        <v>39999.99999999999</v>
      </c>
      <c r="N172" s="47">
        <v>44800</v>
      </c>
      <c r="O172" s="43" t="s">
        <v>801</v>
      </c>
      <c r="P172" s="830" t="s">
        <v>591</v>
      </c>
      <c r="Q172" s="830" t="s">
        <v>60</v>
      </c>
      <c r="R172" s="944" t="s">
        <v>71</v>
      </c>
    </row>
    <row r="173" spans="1:18" ht="63" customHeight="1">
      <c r="A173" s="829" t="s">
        <v>1943</v>
      </c>
      <c r="B173" s="875" t="s">
        <v>53</v>
      </c>
      <c r="C173" s="876" t="s">
        <v>51</v>
      </c>
      <c r="D173" s="876" t="s">
        <v>11</v>
      </c>
      <c r="E173" s="877" t="s">
        <v>243</v>
      </c>
      <c r="F173" s="48" t="s">
        <v>244</v>
      </c>
      <c r="G173" s="881" t="s">
        <v>244</v>
      </c>
      <c r="H173" s="949" t="s">
        <v>1846</v>
      </c>
      <c r="I173" s="43" t="s">
        <v>1</v>
      </c>
      <c r="J173" s="55">
        <v>1</v>
      </c>
      <c r="K173" s="54" t="s">
        <v>11</v>
      </c>
      <c r="L173" s="47">
        <f>M173/J173</f>
        <v>169999.99999999997</v>
      </c>
      <c r="M173" s="47">
        <f>N173/1.12</f>
        <v>169999.99999999997</v>
      </c>
      <c r="N173" s="47">
        <v>190400</v>
      </c>
      <c r="O173" s="43" t="s">
        <v>393</v>
      </c>
      <c r="P173" s="830" t="s">
        <v>591</v>
      </c>
      <c r="Q173" s="830" t="s">
        <v>60</v>
      </c>
      <c r="R173" s="944" t="s">
        <v>71</v>
      </c>
    </row>
    <row r="174" spans="1:18" ht="63" customHeight="1">
      <c r="A174" s="829" t="s">
        <v>1944</v>
      </c>
      <c r="B174" s="875" t="s">
        <v>53</v>
      </c>
      <c r="C174" s="876" t="s">
        <v>51</v>
      </c>
      <c r="D174" s="876" t="s">
        <v>11</v>
      </c>
      <c r="E174" s="877" t="s">
        <v>243</v>
      </c>
      <c r="F174" s="48" t="s">
        <v>244</v>
      </c>
      <c r="G174" s="881" t="s">
        <v>244</v>
      </c>
      <c r="H174" s="949" t="s">
        <v>2017</v>
      </c>
      <c r="I174" s="43" t="s">
        <v>1</v>
      </c>
      <c r="J174" s="55">
        <v>1</v>
      </c>
      <c r="K174" s="54" t="s">
        <v>11</v>
      </c>
      <c r="L174" s="47">
        <f>M174/J174</f>
        <v>300000</v>
      </c>
      <c r="M174" s="47">
        <f>N174/1.12</f>
        <v>300000</v>
      </c>
      <c r="N174" s="47">
        <v>336000</v>
      </c>
      <c r="O174" s="43" t="s">
        <v>45</v>
      </c>
      <c r="P174" s="830" t="s">
        <v>591</v>
      </c>
      <c r="Q174" s="830" t="s">
        <v>60</v>
      </c>
      <c r="R174" s="944" t="s">
        <v>71</v>
      </c>
    </row>
    <row r="175" spans="1:18" ht="63" customHeight="1">
      <c r="A175" s="829" t="s">
        <v>1945</v>
      </c>
      <c r="B175" s="875" t="s">
        <v>53</v>
      </c>
      <c r="C175" s="876" t="s">
        <v>51</v>
      </c>
      <c r="D175" s="876" t="s">
        <v>11</v>
      </c>
      <c r="E175" s="877" t="s">
        <v>243</v>
      </c>
      <c r="F175" s="48" t="s">
        <v>244</v>
      </c>
      <c r="G175" s="881" t="s">
        <v>244</v>
      </c>
      <c r="H175" s="910" t="s">
        <v>1846</v>
      </c>
      <c r="I175" s="43" t="s">
        <v>1</v>
      </c>
      <c r="J175" s="55">
        <v>1</v>
      </c>
      <c r="K175" s="54" t="s">
        <v>11</v>
      </c>
      <c r="L175" s="47">
        <f>M175/J175</f>
        <v>33928.57142857143</v>
      </c>
      <c r="M175" s="47">
        <f>N175/1.12</f>
        <v>33928.57142857143</v>
      </c>
      <c r="N175" s="47">
        <v>38000</v>
      </c>
      <c r="O175" s="43" t="s">
        <v>45</v>
      </c>
      <c r="P175" s="830" t="s">
        <v>591</v>
      </c>
      <c r="Q175" s="830" t="s">
        <v>60</v>
      </c>
      <c r="R175" s="944" t="s">
        <v>71</v>
      </c>
    </row>
    <row r="176" spans="1:18" ht="57" customHeight="1">
      <c r="A176" s="829" t="s">
        <v>1946</v>
      </c>
      <c r="B176" s="875" t="s">
        <v>53</v>
      </c>
      <c r="C176" s="876" t="s">
        <v>51</v>
      </c>
      <c r="D176" s="876" t="s">
        <v>11</v>
      </c>
      <c r="E176" s="877" t="s">
        <v>679</v>
      </c>
      <c r="F176" s="48" t="s">
        <v>680</v>
      </c>
      <c r="G176" s="46" t="s">
        <v>620</v>
      </c>
      <c r="H176" s="945" t="s">
        <v>1466</v>
      </c>
      <c r="I176" s="43" t="s">
        <v>1</v>
      </c>
      <c r="J176" s="55">
        <v>1</v>
      </c>
      <c r="K176" s="54" t="s">
        <v>11</v>
      </c>
      <c r="L176" s="47">
        <f t="shared" si="7"/>
        <v>35607.142857142855</v>
      </c>
      <c r="M176" s="47">
        <f t="shared" si="8"/>
        <v>35607.142857142855</v>
      </c>
      <c r="N176" s="44">
        <v>39880</v>
      </c>
      <c r="O176" s="43" t="s">
        <v>61</v>
      </c>
      <c r="P176" s="830" t="s">
        <v>591</v>
      </c>
      <c r="Q176" s="830" t="s">
        <v>1483</v>
      </c>
      <c r="R176" s="879">
        <v>0</v>
      </c>
    </row>
    <row r="177" spans="1:18" ht="57" customHeight="1">
      <c r="A177" s="829" t="s">
        <v>1947</v>
      </c>
      <c r="B177" s="875" t="s">
        <v>53</v>
      </c>
      <c r="C177" s="876" t="s">
        <v>51</v>
      </c>
      <c r="D177" s="876" t="s">
        <v>11</v>
      </c>
      <c r="E177" s="921" t="s">
        <v>683</v>
      </c>
      <c r="F177" s="46" t="s">
        <v>684</v>
      </c>
      <c r="G177" s="46" t="s">
        <v>621</v>
      </c>
      <c r="H177" s="945" t="s">
        <v>1467</v>
      </c>
      <c r="I177" s="43" t="s">
        <v>1</v>
      </c>
      <c r="J177" s="55">
        <v>1</v>
      </c>
      <c r="K177" s="54" t="s">
        <v>11</v>
      </c>
      <c r="L177" s="47">
        <f t="shared" si="7"/>
        <v>2053571.4285714284</v>
      </c>
      <c r="M177" s="47">
        <f t="shared" si="8"/>
        <v>2053571.4285714284</v>
      </c>
      <c r="N177" s="44">
        <v>2300000</v>
      </c>
      <c r="O177" s="43" t="s">
        <v>61</v>
      </c>
      <c r="P177" s="830" t="s">
        <v>591</v>
      </c>
      <c r="Q177" s="830" t="s">
        <v>1483</v>
      </c>
      <c r="R177" s="879">
        <v>0</v>
      </c>
    </row>
    <row r="178" spans="1:18" ht="57" customHeight="1">
      <c r="A178" s="829" t="s">
        <v>1948</v>
      </c>
      <c r="B178" s="875" t="s">
        <v>53</v>
      </c>
      <c r="C178" s="876" t="s">
        <v>51</v>
      </c>
      <c r="D178" s="876" t="s">
        <v>11</v>
      </c>
      <c r="E178" s="42" t="s">
        <v>1468</v>
      </c>
      <c r="F178" s="42" t="s">
        <v>1469</v>
      </c>
      <c r="G178" s="42" t="s">
        <v>1470</v>
      </c>
      <c r="H178" s="46" t="s">
        <v>1471</v>
      </c>
      <c r="I178" s="43" t="s">
        <v>1</v>
      </c>
      <c r="J178" s="55">
        <v>1</v>
      </c>
      <c r="K178" s="54" t="s">
        <v>11</v>
      </c>
      <c r="L178" s="47">
        <f t="shared" si="7"/>
        <v>32249.999999999996</v>
      </c>
      <c r="M178" s="47">
        <f t="shared" si="8"/>
        <v>32249.999999999996</v>
      </c>
      <c r="N178" s="47">
        <v>36120</v>
      </c>
      <c r="O178" s="43" t="s">
        <v>61</v>
      </c>
      <c r="P178" s="830" t="s">
        <v>591</v>
      </c>
      <c r="Q178" s="830" t="s">
        <v>1483</v>
      </c>
      <c r="R178" s="879">
        <v>0</v>
      </c>
    </row>
    <row r="179" spans="1:18" ht="57" customHeight="1">
      <c r="A179" s="829" t="s">
        <v>1949</v>
      </c>
      <c r="B179" s="875" t="s">
        <v>53</v>
      </c>
      <c r="C179" s="876" t="s">
        <v>51</v>
      </c>
      <c r="D179" s="876" t="s">
        <v>11</v>
      </c>
      <c r="E179" s="921" t="s">
        <v>683</v>
      </c>
      <c r="F179" s="46" t="s">
        <v>684</v>
      </c>
      <c r="G179" s="46" t="s">
        <v>621</v>
      </c>
      <c r="H179" s="945" t="s">
        <v>619</v>
      </c>
      <c r="I179" s="43" t="s">
        <v>1</v>
      </c>
      <c r="J179" s="55">
        <v>1</v>
      </c>
      <c r="K179" s="54" t="s">
        <v>11</v>
      </c>
      <c r="L179" s="47">
        <f t="shared" si="7"/>
        <v>1607142.857142857</v>
      </c>
      <c r="M179" s="47">
        <f t="shared" si="8"/>
        <v>1607142.857142857</v>
      </c>
      <c r="N179" s="44">
        <v>1800000</v>
      </c>
      <c r="O179" s="43" t="s">
        <v>61</v>
      </c>
      <c r="P179" s="830" t="s">
        <v>591</v>
      </c>
      <c r="Q179" s="830" t="s">
        <v>1483</v>
      </c>
      <c r="R179" s="879">
        <v>0</v>
      </c>
    </row>
    <row r="180" spans="1:18" ht="61.5" customHeight="1">
      <c r="A180" s="829" t="s">
        <v>1950</v>
      </c>
      <c r="B180" s="875" t="s">
        <v>53</v>
      </c>
      <c r="C180" s="876" t="s">
        <v>51</v>
      </c>
      <c r="D180" s="876" t="s">
        <v>11</v>
      </c>
      <c r="E180" s="877" t="s">
        <v>679</v>
      </c>
      <c r="F180" s="48" t="s">
        <v>680</v>
      </c>
      <c r="G180" s="46" t="s">
        <v>620</v>
      </c>
      <c r="H180" s="945" t="s">
        <v>619</v>
      </c>
      <c r="I180" s="43" t="s">
        <v>1</v>
      </c>
      <c r="J180" s="55">
        <v>1</v>
      </c>
      <c r="K180" s="54" t="s">
        <v>11</v>
      </c>
      <c r="L180" s="47">
        <f t="shared" si="7"/>
        <v>1607142.857142857</v>
      </c>
      <c r="M180" s="47">
        <f t="shared" si="8"/>
        <v>1607142.857142857</v>
      </c>
      <c r="N180" s="44">
        <v>1800000</v>
      </c>
      <c r="O180" s="43" t="s">
        <v>61</v>
      </c>
      <c r="P180" s="830" t="s">
        <v>591</v>
      </c>
      <c r="Q180" s="830" t="s">
        <v>1483</v>
      </c>
      <c r="R180" s="879">
        <v>0</v>
      </c>
    </row>
    <row r="181" spans="1:18" ht="52.5" customHeight="1">
      <c r="A181" s="829" t="s">
        <v>1951</v>
      </c>
      <c r="B181" s="875" t="s">
        <v>53</v>
      </c>
      <c r="C181" s="876" t="s">
        <v>51</v>
      </c>
      <c r="D181" s="876" t="s">
        <v>11</v>
      </c>
      <c r="E181" s="877" t="s">
        <v>677</v>
      </c>
      <c r="F181" s="48" t="s">
        <v>678</v>
      </c>
      <c r="G181" s="46" t="s">
        <v>622</v>
      </c>
      <c r="H181" s="945" t="s">
        <v>619</v>
      </c>
      <c r="I181" s="43" t="s">
        <v>1</v>
      </c>
      <c r="J181" s="55">
        <v>1</v>
      </c>
      <c r="K181" s="54" t="s">
        <v>11</v>
      </c>
      <c r="L181" s="47">
        <f t="shared" si="7"/>
        <v>1816964.2857142854</v>
      </c>
      <c r="M181" s="47">
        <f t="shared" si="8"/>
        <v>1816964.2857142854</v>
      </c>
      <c r="N181" s="44">
        <v>2035000</v>
      </c>
      <c r="O181" s="43" t="s">
        <v>61</v>
      </c>
      <c r="P181" s="830" t="s">
        <v>591</v>
      </c>
      <c r="Q181" s="830" t="s">
        <v>1483</v>
      </c>
      <c r="R181" s="879">
        <v>0</v>
      </c>
    </row>
    <row r="182" spans="1:18" ht="64.5" customHeight="1">
      <c r="A182" s="829" t="s">
        <v>1952</v>
      </c>
      <c r="B182" s="875" t="s">
        <v>53</v>
      </c>
      <c r="C182" s="876" t="s">
        <v>51</v>
      </c>
      <c r="D182" s="876" t="s">
        <v>11</v>
      </c>
      <c r="E182" s="877" t="s">
        <v>681</v>
      </c>
      <c r="F182" s="48" t="s">
        <v>682</v>
      </c>
      <c r="G182" s="46" t="s">
        <v>623</v>
      </c>
      <c r="H182" s="945" t="s">
        <v>619</v>
      </c>
      <c r="I182" s="43" t="s">
        <v>1</v>
      </c>
      <c r="J182" s="55">
        <v>1</v>
      </c>
      <c r="K182" s="54" t="s">
        <v>11</v>
      </c>
      <c r="L182" s="47">
        <f t="shared" si="7"/>
        <v>228139.28571428568</v>
      </c>
      <c r="M182" s="47">
        <f t="shared" si="8"/>
        <v>228139.28571428568</v>
      </c>
      <c r="N182" s="44">
        <v>255516</v>
      </c>
      <c r="O182" s="43" t="s">
        <v>61</v>
      </c>
      <c r="P182" s="830" t="s">
        <v>591</v>
      </c>
      <c r="Q182" s="830" t="s">
        <v>1483</v>
      </c>
      <c r="R182" s="879">
        <v>0</v>
      </c>
    </row>
    <row r="183" spans="1:18" ht="64.5" customHeight="1">
      <c r="A183" s="829" t="s">
        <v>1953</v>
      </c>
      <c r="B183" s="875" t="s">
        <v>53</v>
      </c>
      <c r="C183" s="876" t="s">
        <v>51</v>
      </c>
      <c r="D183" s="876" t="s">
        <v>11</v>
      </c>
      <c r="E183" s="921" t="s">
        <v>683</v>
      </c>
      <c r="F183" s="46" t="s">
        <v>684</v>
      </c>
      <c r="G183" s="46" t="s">
        <v>621</v>
      </c>
      <c r="H183" s="945" t="s">
        <v>619</v>
      </c>
      <c r="I183" s="43" t="s">
        <v>1</v>
      </c>
      <c r="J183" s="55">
        <v>1</v>
      </c>
      <c r="K183" s="54" t="s">
        <v>11</v>
      </c>
      <c r="L183" s="47">
        <f>M183/J183</f>
        <v>803571.4285714285</v>
      </c>
      <c r="M183" s="47">
        <f>N183/1.12</f>
        <v>803571.4285714285</v>
      </c>
      <c r="N183" s="44">
        <v>900000</v>
      </c>
      <c r="O183" s="43" t="s">
        <v>45</v>
      </c>
      <c r="P183" s="830" t="s">
        <v>591</v>
      </c>
      <c r="Q183" s="830" t="s">
        <v>1483</v>
      </c>
      <c r="R183" s="879">
        <v>0</v>
      </c>
    </row>
    <row r="184" spans="1:18" ht="60" customHeight="1">
      <c r="A184" s="829" t="s">
        <v>1954</v>
      </c>
      <c r="B184" s="875" t="s">
        <v>53</v>
      </c>
      <c r="C184" s="876" t="s">
        <v>51</v>
      </c>
      <c r="D184" s="876" t="s">
        <v>11</v>
      </c>
      <c r="E184" s="877" t="s">
        <v>677</v>
      </c>
      <c r="F184" s="48" t="s">
        <v>678</v>
      </c>
      <c r="G184" s="938" t="s">
        <v>678</v>
      </c>
      <c r="H184" s="897" t="s">
        <v>1796</v>
      </c>
      <c r="I184" s="43" t="s">
        <v>1</v>
      </c>
      <c r="J184" s="55">
        <v>1</v>
      </c>
      <c r="K184" s="54" t="s">
        <v>11</v>
      </c>
      <c r="L184" s="47">
        <f>M184/J184</f>
        <v>3571428.571428571</v>
      </c>
      <c r="M184" s="47">
        <f>N184/1.12</f>
        <v>3571428.571428571</v>
      </c>
      <c r="N184" s="44">
        <v>4000000</v>
      </c>
      <c r="O184" s="43" t="s">
        <v>61</v>
      </c>
      <c r="P184" s="830" t="s">
        <v>591</v>
      </c>
      <c r="Q184" s="830" t="s">
        <v>1483</v>
      </c>
      <c r="R184" s="879">
        <v>0</v>
      </c>
    </row>
    <row r="185" spans="1:18" ht="52.5" customHeight="1">
      <c r="A185" s="829" t="s">
        <v>1955</v>
      </c>
      <c r="B185" s="875" t="s">
        <v>53</v>
      </c>
      <c r="C185" s="876" t="s">
        <v>51</v>
      </c>
      <c r="D185" s="876" t="s">
        <v>11</v>
      </c>
      <c r="E185" s="877" t="s">
        <v>257</v>
      </c>
      <c r="F185" s="48" t="s">
        <v>258</v>
      </c>
      <c r="G185" s="48" t="s">
        <v>259</v>
      </c>
      <c r="H185" s="950" t="s">
        <v>35</v>
      </c>
      <c r="I185" s="43" t="s">
        <v>1</v>
      </c>
      <c r="J185" s="55">
        <v>1</v>
      </c>
      <c r="K185" s="54" t="s">
        <v>11</v>
      </c>
      <c r="L185" s="47">
        <f aca="true" t="shared" si="9" ref="L185:L195">M185/J185</f>
        <v>146428.57142857142</v>
      </c>
      <c r="M185" s="47">
        <f aca="true" t="shared" si="10" ref="M185:M195">N185/1.12</f>
        <v>146428.57142857142</v>
      </c>
      <c r="N185" s="47">
        <v>164000</v>
      </c>
      <c r="O185" s="43" t="s">
        <v>45</v>
      </c>
      <c r="P185" s="830" t="s">
        <v>591</v>
      </c>
      <c r="Q185" s="830" t="s">
        <v>1483</v>
      </c>
      <c r="R185" s="879">
        <v>0</v>
      </c>
    </row>
    <row r="186" spans="1:18" ht="52.5" customHeight="1">
      <c r="A186" s="829" t="s">
        <v>1956</v>
      </c>
      <c r="B186" s="875" t="s">
        <v>53</v>
      </c>
      <c r="C186" s="876" t="s">
        <v>51</v>
      </c>
      <c r="D186" s="876" t="s">
        <v>11</v>
      </c>
      <c r="E186" s="877" t="s">
        <v>257</v>
      </c>
      <c r="F186" s="48" t="s">
        <v>258</v>
      </c>
      <c r="G186" s="881" t="s">
        <v>1656</v>
      </c>
      <c r="H186" s="950" t="s">
        <v>1658</v>
      </c>
      <c r="I186" s="43" t="s">
        <v>1</v>
      </c>
      <c r="J186" s="55">
        <v>1</v>
      </c>
      <c r="K186" s="54" t="s">
        <v>11</v>
      </c>
      <c r="L186" s="47">
        <f>M186/J186</f>
        <v>133928.57142857142</v>
      </c>
      <c r="M186" s="47">
        <f>N186/1.12</f>
        <v>133928.57142857142</v>
      </c>
      <c r="N186" s="47">
        <v>150000</v>
      </c>
      <c r="O186" s="43" t="s">
        <v>45</v>
      </c>
      <c r="P186" s="830" t="s">
        <v>591</v>
      </c>
      <c r="Q186" s="830" t="s">
        <v>1483</v>
      </c>
      <c r="R186" s="879">
        <v>0</v>
      </c>
    </row>
    <row r="187" spans="1:18" ht="54" customHeight="1">
      <c r="A187" s="829" t="s">
        <v>1957</v>
      </c>
      <c r="B187" s="875" t="s">
        <v>53</v>
      </c>
      <c r="C187" s="876" t="s">
        <v>51</v>
      </c>
      <c r="D187" s="876" t="s">
        <v>11</v>
      </c>
      <c r="E187" s="877" t="s">
        <v>257</v>
      </c>
      <c r="F187" s="48" t="s">
        <v>258</v>
      </c>
      <c r="G187" s="881" t="s">
        <v>1656</v>
      </c>
      <c r="H187" s="951" t="s">
        <v>1657</v>
      </c>
      <c r="I187" s="43" t="s">
        <v>1</v>
      </c>
      <c r="J187" s="55">
        <v>1</v>
      </c>
      <c r="K187" s="54" t="s">
        <v>11</v>
      </c>
      <c r="L187" s="47">
        <f t="shared" si="9"/>
        <v>44642.85714285714</v>
      </c>
      <c r="M187" s="47">
        <f t="shared" si="10"/>
        <v>44642.85714285714</v>
      </c>
      <c r="N187" s="47">
        <v>50000</v>
      </c>
      <c r="O187" s="43" t="s">
        <v>58</v>
      </c>
      <c r="P187" s="830" t="s">
        <v>591</v>
      </c>
      <c r="Q187" s="830" t="s">
        <v>1483</v>
      </c>
      <c r="R187" s="879">
        <v>0</v>
      </c>
    </row>
    <row r="188" spans="1:18" ht="54" customHeight="1">
      <c r="A188" s="829" t="s">
        <v>1958</v>
      </c>
      <c r="B188" s="875" t="s">
        <v>53</v>
      </c>
      <c r="C188" s="876" t="s">
        <v>51</v>
      </c>
      <c r="D188" s="876" t="s">
        <v>11</v>
      </c>
      <c r="E188" s="877" t="s">
        <v>257</v>
      </c>
      <c r="F188" s="48" t="s">
        <v>258</v>
      </c>
      <c r="G188" s="881" t="s">
        <v>1654</v>
      </c>
      <c r="H188" s="952" t="s">
        <v>1655</v>
      </c>
      <c r="I188" s="43" t="s">
        <v>1</v>
      </c>
      <c r="J188" s="55">
        <v>1</v>
      </c>
      <c r="K188" s="54" t="s">
        <v>11</v>
      </c>
      <c r="L188" s="47">
        <f t="shared" si="9"/>
        <v>300000</v>
      </c>
      <c r="M188" s="47">
        <f t="shared" si="10"/>
        <v>300000</v>
      </c>
      <c r="N188" s="47">
        <v>336000</v>
      </c>
      <c r="O188" s="43" t="s">
        <v>335</v>
      </c>
      <c r="P188" s="830" t="s">
        <v>591</v>
      </c>
      <c r="Q188" s="830" t="s">
        <v>1483</v>
      </c>
      <c r="R188" s="879">
        <v>0</v>
      </c>
    </row>
    <row r="189" spans="1:24" s="978" customFormat="1" ht="65.25" customHeight="1">
      <c r="A189" s="955" t="s">
        <v>1959</v>
      </c>
      <c r="B189" s="875" t="s">
        <v>53</v>
      </c>
      <c r="C189" s="876" t="s">
        <v>51</v>
      </c>
      <c r="D189" s="876" t="s">
        <v>11</v>
      </c>
      <c r="E189" s="877" t="s">
        <v>399</v>
      </c>
      <c r="F189" s="48" t="s">
        <v>337</v>
      </c>
      <c r="G189" s="48" t="s">
        <v>337</v>
      </c>
      <c r="H189" s="904" t="s">
        <v>37</v>
      </c>
      <c r="I189" s="43" t="s">
        <v>1</v>
      </c>
      <c r="J189" s="55">
        <v>1</v>
      </c>
      <c r="K189" s="54" t="s">
        <v>11</v>
      </c>
      <c r="L189" s="47">
        <f t="shared" si="9"/>
        <v>267857.14285714284</v>
      </c>
      <c r="M189" s="47">
        <f t="shared" si="10"/>
        <v>267857.14285714284</v>
      </c>
      <c r="N189" s="44">
        <v>300000</v>
      </c>
      <c r="O189" s="43" t="s">
        <v>61</v>
      </c>
      <c r="P189" s="830" t="s">
        <v>591</v>
      </c>
      <c r="Q189" s="830" t="s">
        <v>1483</v>
      </c>
      <c r="R189" s="934">
        <v>0</v>
      </c>
      <c r="V189" s="831"/>
      <c r="W189" s="831"/>
      <c r="X189" s="831"/>
    </row>
    <row r="190" spans="1:18" ht="58.5" customHeight="1">
      <c r="A190" s="955" t="s">
        <v>1960</v>
      </c>
      <c r="B190" s="875" t="s">
        <v>53</v>
      </c>
      <c r="C190" s="876" t="s">
        <v>51</v>
      </c>
      <c r="D190" s="876" t="s">
        <v>11</v>
      </c>
      <c r="E190" s="877" t="s">
        <v>226</v>
      </c>
      <c r="F190" s="48" t="s">
        <v>227</v>
      </c>
      <c r="G190" s="48" t="s">
        <v>228</v>
      </c>
      <c r="H190" s="956" t="s">
        <v>47</v>
      </c>
      <c r="I190" s="43" t="s">
        <v>1</v>
      </c>
      <c r="J190" s="55">
        <v>1</v>
      </c>
      <c r="K190" s="54" t="s">
        <v>11</v>
      </c>
      <c r="L190" s="47">
        <f t="shared" si="9"/>
        <v>1177857.1428571427</v>
      </c>
      <c r="M190" s="47">
        <f t="shared" si="10"/>
        <v>1177857.1428571427</v>
      </c>
      <c r="N190" s="44">
        <v>1319200</v>
      </c>
      <c r="O190" s="43" t="s">
        <v>61</v>
      </c>
      <c r="P190" s="830" t="s">
        <v>599</v>
      </c>
      <c r="Q190" s="830" t="s">
        <v>1483</v>
      </c>
      <c r="R190" s="879">
        <v>0</v>
      </c>
    </row>
    <row r="191" spans="1:18" ht="58.5" customHeight="1">
      <c r="A191" s="955" t="s">
        <v>1961</v>
      </c>
      <c r="B191" s="875" t="s">
        <v>53</v>
      </c>
      <c r="C191" s="876" t="s">
        <v>51</v>
      </c>
      <c r="D191" s="876" t="s">
        <v>11</v>
      </c>
      <c r="E191" s="877" t="s">
        <v>226</v>
      </c>
      <c r="F191" s="48" t="s">
        <v>227</v>
      </c>
      <c r="G191" s="48" t="s">
        <v>228</v>
      </c>
      <c r="H191" s="48" t="s">
        <v>329</v>
      </c>
      <c r="I191" s="43" t="s">
        <v>1</v>
      </c>
      <c r="J191" s="55">
        <v>1</v>
      </c>
      <c r="K191" s="54" t="s">
        <v>11</v>
      </c>
      <c r="L191" s="47">
        <f t="shared" si="9"/>
        <v>446428.57142857136</v>
      </c>
      <c r="M191" s="47">
        <f t="shared" si="10"/>
        <v>446428.57142857136</v>
      </c>
      <c r="N191" s="44">
        <v>500000</v>
      </c>
      <c r="O191" s="43" t="s">
        <v>58</v>
      </c>
      <c r="P191" s="830" t="s">
        <v>599</v>
      </c>
      <c r="Q191" s="957" t="s">
        <v>1480</v>
      </c>
      <c r="R191" s="879">
        <v>0</v>
      </c>
    </row>
    <row r="192" spans="1:18" ht="44.25" customHeight="1">
      <c r="A192" s="955" t="s">
        <v>1962</v>
      </c>
      <c r="B192" s="875" t="s">
        <v>53</v>
      </c>
      <c r="C192" s="876" t="s">
        <v>51</v>
      </c>
      <c r="D192" s="876" t="s">
        <v>11</v>
      </c>
      <c r="E192" s="877" t="s">
        <v>226</v>
      </c>
      <c r="F192" s="48" t="s">
        <v>227</v>
      </c>
      <c r="G192" s="48" t="s">
        <v>228</v>
      </c>
      <c r="H192" s="48" t="s">
        <v>330</v>
      </c>
      <c r="I192" s="43" t="s">
        <v>1</v>
      </c>
      <c r="J192" s="55">
        <v>1</v>
      </c>
      <c r="K192" s="54" t="s">
        <v>11</v>
      </c>
      <c r="L192" s="47">
        <f t="shared" si="9"/>
        <v>446428.57142857136</v>
      </c>
      <c r="M192" s="47">
        <f t="shared" si="10"/>
        <v>446428.57142857136</v>
      </c>
      <c r="N192" s="44">
        <v>500000</v>
      </c>
      <c r="O192" s="43" t="s">
        <v>58</v>
      </c>
      <c r="P192" s="830" t="s">
        <v>599</v>
      </c>
      <c r="Q192" s="957" t="s">
        <v>1480</v>
      </c>
      <c r="R192" s="879">
        <v>0</v>
      </c>
    </row>
    <row r="193" spans="1:18" ht="44.25" customHeight="1">
      <c r="A193" s="955" t="s">
        <v>1963</v>
      </c>
      <c r="B193" s="875" t="s">
        <v>53</v>
      </c>
      <c r="C193" s="876" t="s">
        <v>51</v>
      </c>
      <c r="D193" s="876" t="s">
        <v>11</v>
      </c>
      <c r="E193" s="877" t="s">
        <v>226</v>
      </c>
      <c r="F193" s="48" t="s">
        <v>227</v>
      </c>
      <c r="G193" s="48" t="s">
        <v>228</v>
      </c>
      <c r="H193" s="48"/>
      <c r="I193" s="43" t="s">
        <v>1</v>
      </c>
      <c r="J193" s="55">
        <v>1</v>
      </c>
      <c r="K193" s="54" t="s">
        <v>11</v>
      </c>
      <c r="L193" s="47">
        <f t="shared" si="9"/>
        <v>1258214.2857142857</v>
      </c>
      <c r="M193" s="47">
        <f t="shared" si="10"/>
        <v>1258214.2857142857</v>
      </c>
      <c r="N193" s="44">
        <v>1409200</v>
      </c>
      <c r="O193" s="43" t="s">
        <v>58</v>
      </c>
      <c r="P193" s="830" t="s">
        <v>1880</v>
      </c>
      <c r="Q193" s="957" t="s">
        <v>1480</v>
      </c>
      <c r="R193" s="879">
        <v>0</v>
      </c>
    </row>
    <row r="194" spans="1:18" ht="44.25" customHeight="1">
      <c r="A194" s="955" t="s">
        <v>1966</v>
      </c>
      <c r="B194" s="875" t="s">
        <v>53</v>
      </c>
      <c r="C194" s="876" t="s">
        <v>51</v>
      </c>
      <c r="D194" s="876" t="s">
        <v>11</v>
      </c>
      <c r="E194" s="41" t="s">
        <v>1885</v>
      </c>
      <c r="F194" s="48" t="s">
        <v>1696</v>
      </c>
      <c r="G194" s="973" t="s">
        <v>1695</v>
      </c>
      <c r="H194" s="920" t="s">
        <v>2003</v>
      </c>
      <c r="I194" s="43" t="s">
        <v>1</v>
      </c>
      <c r="J194" s="55">
        <v>1</v>
      </c>
      <c r="K194" s="54" t="s">
        <v>11</v>
      </c>
      <c r="L194" s="47">
        <f t="shared" si="9"/>
        <v>179999.99999999997</v>
      </c>
      <c r="M194" s="47">
        <f t="shared" si="10"/>
        <v>179999.99999999997</v>
      </c>
      <c r="N194" s="44">
        <v>201600</v>
      </c>
      <c r="O194" s="43" t="s">
        <v>58</v>
      </c>
      <c r="P194" s="830" t="s">
        <v>599</v>
      </c>
      <c r="Q194" s="957" t="s">
        <v>1480</v>
      </c>
      <c r="R194" s="879">
        <v>0</v>
      </c>
    </row>
    <row r="195" spans="1:18" ht="44.25" customHeight="1">
      <c r="A195" s="955" t="s">
        <v>1967</v>
      </c>
      <c r="B195" s="875" t="s">
        <v>53</v>
      </c>
      <c r="C195" s="876" t="s">
        <v>51</v>
      </c>
      <c r="D195" s="876" t="s">
        <v>11</v>
      </c>
      <c r="E195" s="41" t="s">
        <v>1885</v>
      </c>
      <c r="F195" s="48" t="s">
        <v>1696</v>
      </c>
      <c r="G195" s="973" t="s">
        <v>1697</v>
      </c>
      <c r="H195" s="973" t="s">
        <v>1697</v>
      </c>
      <c r="I195" s="43" t="s">
        <v>1</v>
      </c>
      <c r="J195" s="55">
        <v>1</v>
      </c>
      <c r="K195" s="54" t="s">
        <v>11</v>
      </c>
      <c r="L195" s="47">
        <f t="shared" si="9"/>
        <v>290497.3214285714</v>
      </c>
      <c r="M195" s="47">
        <f t="shared" si="10"/>
        <v>290497.3214285714</v>
      </c>
      <c r="N195" s="44">
        <v>325357</v>
      </c>
      <c r="O195" s="43" t="s">
        <v>45</v>
      </c>
      <c r="P195" s="830" t="s">
        <v>599</v>
      </c>
      <c r="Q195" s="957" t="s">
        <v>1480</v>
      </c>
      <c r="R195" s="879">
        <v>0</v>
      </c>
    </row>
    <row r="196" spans="1:18" ht="44.25" customHeight="1">
      <c r="A196" s="829" t="s">
        <v>1964</v>
      </c>
      <c r="B196" s="875" t="s">
        <v>53</v>
      </c>
      <c r="C196" s="876" t="s">
        <v>51</v>
      </c>
      <c r="D196" s="876" t="s">
        <v>11</v>
      </c>
      <c r="E196" s="41" t="s">
        <v>1886</v>
      </c>
      <c r="F196" s="881" t="s">
        <v>1708</v>
      </c>
      <c r="G196" s="960" t="s">
        <v>1847</v>
      </c>
      <c r="H196" s="960" t="s">
        <v>1847</v>
      </c>
      <c r="I196" s="909" t="s">
        <v>1</v>
      </c>
      <c r="J196" s="71">
        <v>1</v>
      </c>
      <c r="K196" s="54" t="s">
        <v>11</v>
      </c>
      <c r="L196" s="47">
        <f aca="true" t="shared" si="11" ref="L196:L204">M196/J196</f>
        <v>899999.9999999999</v>
      </c>
      <c r="M196" s="47">
        <f aca="true" t="shared" si="12" ref="M196:M204">N196/1.12</f>
        <v>899999.9999999999</v>
      </c>
      <c r="N196" s="1047">
        <v>1008000</v>
      </c>
      <c r="O196" s="43" t="s">
        <v>43</v>
      </c>
      <c r="P196" s="830" t="s">
        <v>1848</v>
      </c>
      <c r="Q196" s="921" t="s">
        <v>1473</v>
      </c>
      <c r="R196" s="879">
        <v>0</v>
      </c>
    </row>
    <row r="197" spans="1:18" ht="44.25" customHeight="1">
      <c r="A197" s="829" t="s">
        <v>1968</v>
      </c>
      <c r="B197" s="875" t="s">
        <v>53</v>
      </c>
      <c r="C197" s="876" t="s">
        <v>51</v>
      </c>
      <c r="D197" s="876" t="s">
        <v>11</v>
      </c>
      <c r="E197" s="41" t="s">
        <v>1886</v>
      </c>
      <c r="F197" s="881" t="s">
        <v>1708</v>
      </c>
      <c r="G197" s="960" t="s">
        <v>1847</v>
      </c>
      <c r="H197" s="960" t="s">
        <v>1847</v>
      </c>
      <c r="I197" s="909" t="s">
        <v>1</v>
      </c>
      <c r="J197" s="71">
        <v>1</v>
      </c>
      <c r="K197" s="54" t="s">
        <v>11</v>
      </c>
      <c r="L197" s="47">
        <v>150000</v>
      </c>
      <c r="M197" s="47">
        <v>150000</v>
      </c>
      <c r="N197" s="1047">
        <v>168000</v>
      </c>
      <c r="O197" s="43" t="s">
        <v>393</v>
      </c>
      <c r="P197" s="830" t="s">
        <v>1848</v>
      </c>
      <c r="Q197" s="921" t="s">
        <v>1473</v>
      </c>
      <c r="R197" s="879">
        <v>0</v>
      </c>
    </row>
    <row r="198" spans="1:18" ht="44.25" customHeight="1">
      <c r="A198" s="829" t="s">
        <v>1969</v>
      </c>
      <c r="B198" s="875" t="s">
        <v>53</v>
      </c>
      <c r="C198" s="876" t="s">
        <v>51</v>
      </c>
      <c r="D198" s="876" t="s">
        <v>11</v>
      </c>
      <c r="E198" s="41" t="s">
        <v>1886</v>
      </c>
      <c r="F198" s="881" t="s">
        <v>1708</v>
      </c>
      <c r="G198" s="960" t="s">
        <v>1847</v>
      </c>
      <c r="H198" s="960" t="s">
        <v>1847</v>
      </c>
      <c r="I198" s="909" t="s">
        <v>1</v>
      </c>
      <c r="J198" s="71">
        <v>1</v>
      </c>
      <c r="K198" s="54" t="s">
        <v>11</v>
      </c>
      <c r="L198" s="47">
        <v>150000</v>
      </c>
      <c r="M198" s="47">
        <v>150000</v>
      </c>
      <c r="N198" s="1047">
        <v>168000</v>
      </c>
      <c r="O198" s="43" t="s">
        <v>393</v>
      </c>
      <c r="P198" s="830" t="s">
        <v>1848</v>
      </c>
      <c r="Q198" s="921" t="s">
        <v>1473</v>
      </c>
      <c r="R198" s="879">
        <v>0</v>
      </c>
    </row>
    <row r="199" spans="1:18" ht="44.25" customHeight="1">
      <c r="A199" s="829" t="s">
        <v>1965</v>
      </c>
      <c r="B199" s="875" t="s">
        <v>53</v>
      </c>
      <c r="C199" s="876" t="s">
        <v>51</v>
      </c>
      <c r="D199" s="876" t="s">
        <v>11</v>
      </c>
      <c r="E199" s="41" t="s">
        <v>1886</v>
      </c>
      <c r="F199" s="881" t="s">
        <v>1708</v>
      </c>
      <c r="G199" s="960" t="s">
        <v>1709</v>
      </c>
      <c r="H199" s="960" t="s">
        <v>1709</v>
      </c>
      <c r="I199" s="909" t="s">
        <v>1</v>
      </c>
      <c r="J199" s="71">
        <v>1</v>
      </c>
      <c r="K199" s="54" t="s">
        <v>11</v>
      </c>
      <c r="L199" s="47">
        <f t="shared" si="11"/>
        <v>669642.857142857</v>
      </c>
      <c r="M199" s="47">
        <f t="shared" si="12"/>
        <v>669642.857142857</v>
      </c>
      <c r="N199" s="1047">
        <v>750000</v>
      </c>
      <c r="O199" s="43" t="s">
        <v>61</v>
      </c>
      <c r="P199" s="830" t="s">
        <v>1710</v>
      </c>
      <c r="Q199" s="921" t="s">
        <v>1473</v>
      </c>
      <c r="R199" s="879">
        <v>0</v>
      </c>
    </row>
    <row r="200" spans="1:18" ht="44.25" customHeight="1">
      <c r="A200" s="829" t="s">
        <v>1970</v>
      </c>
      <c r="B200" s="875" t="s">
        <v>53</v>
      </c>
      <c r="C200" s="876" t="s">
        <v>51</v>
      </c>
      <c r="D200" s="876" t="s">
        <v>11</v>
      </c>
      <c r="E200" s="41" t="s">
        <v>1887</v>
      </c>
      <c r="F200" s="946" t="s">
        <v>1832</v>
      </c>
      <c r="G200" s="946" t="s">
        <v>1830</v>
      </c>
      <c r="H200" s="914" t="s">
        <v>1831</v>
      </c>
      <c r="I200" s="909" t="s">
        <v>1</v>
      </c>
      <c r="J200" s="71">
        <v>1</v>
      </c>
      <c r="K200" s="54" t="s">
        <v>11</v>
      </c>
      <c r="L200" s="47">
        <f t="shared" si="11"/>
        <v>682651.7857142857</v>
      </c>
      <c r="M200" s="47">
        <f t="shared" si="12"/>
        <v>682651.7857142857</v>
      </c>
      <c r="N200" s="1047">
        <v>764570</v>
      </c>
      <c r="O200" s="43" t="s">
        <v>801</v>
      </c>
      <c r="P200" s="830" t="s">
        <v>1710</v>
      </c>
      <c r="Q200" s="921" t="s">
        <v>1473</v>
      </c>
      <c r="R200" s="879">
        <v>0</v>
      </c>
    </row>
    <row r="201" spans="1:18" ht="44.25" customHeight="1">
      <c r="A201" s="829" t="s">
        <v>2051</v>
      </c>
      <c r="B201" s="875" t="s">
        <v>53</v>
      </c>
      <c r="C201" s="876" t="s">
        <v>51</v>
      </c>
      <c r="D201" s="876" t="s">
        <v>11</v>
      </c>
      <c r="E201" s="41" t="s">
        <v>1888</v>
      </c>
      <c r="F201" s="913" t="s">
        <v>1889</v>
      </c>
      <c r="G201" s="946" t="s">
        <v>1845</v>
      </c>
      <c r="H201" s="914" t="s">
        <v>1845</v>
      </c>
      <c r="I201" s="909" t="s">
        <v>1</v>
      </c>
      <c r="J201" s="71">
        <v>1</v>
      </c>
      <c r="K201" s="54" t="s">
        <v>11</v>
      </c>
      <c r="L201" s="47">
        <f t="shared" si="11"/>
        <v>942857.1428571427</v>
      </c>
      <c r="M201" s="47">
        <f t="shared" si="12"/>
        <v>942857.1428571427</v>
      </c>
      <c r="N201" s="1047">
        <v>1056000</v>
      </c>
      <c r="O201" s="43" t="s">
        <v>61</v>
      </c>
      <c r="P201" s="830" t="s">
        <v>599</v>
      </c>
      <c r="Q201" s="921" t="s">
        <v>1473</v>
      </c>
      <c r="R201" s="879">
        <v>0</v>
      </c>
    </row>
    <row r="202" spans="1:18" ht="44.25" customHeight="1">
      <c r="A202" s="829" t="s">
        <v>2048</v>
      </c>
      <c r="B202" s="875" t="s">
        <v>53</v>
      </c>
      <c r="C202" s="876" t="s">
        <v>51</v>
      </c>
      <c r="D202" s="876" t="s">
        <v>11</v>
      </c>
      <c r="E202" s="50" t="s">
        <v>1906</v>
      </c>
      <c r="F202" s="946" t="s">
        <v>1826</v>
      </c>
      <c r="G202" s="914" t="s">
        <v>1827</v>
      </c>
      <c r="H202" s="914" t="s">
        <v>1827</v>
      </c>
      <c r="I202" s="909" t="s">
        <v>1</v>
      </c>
      <c r="J202" s="71">
        <v>1</v>
      </c>
      <c r="K202" s="54" t="s">
        <v>11</v>
      </c>
      <c r="L202" s="47">
        <f t="shared" si="11"/>
        <v>4017857.1428571423</v>
      </c>
      <c r="M202" s="47">
        <f t="shared" si="12"/>
        <v>4017857.1428571423</v>
      </c>
      <c r="N202" s="1047">
        <v>4500000</v>
      </c>
      <c r="O202" s="43" t="s">
        <v>43</v>
      </c>
      <c r="P202" s="830" t="s">
        <v>1710</v>
      </c>
      <c r="Q202" s="921" t="s">
        <v>1473</v>
      </c>
      <c r="R202" s="879">
        <v>0</v>
      </c>
    </row>
    <row r="203" spans="1:18" ht="44.25" customHeight="1">
      <c r="A203" s="829" t="s">
        <v>2049</v>
      </c>
      <c r="B203" s="875" t="s">
        <v>53</v>
      </c>
      <c r="C203" s="876" t="s">
        <v>51</v>
      </c>
      <c r="D203" s="876" t="s">
        <v>11</v>
      </c>
      <c r="E203" s="50" t="s">
        <v>1906</v>
      </c>
      <c r="F203" s="946" t="s">
        <v>1828</v>
      </c>
      <c r="G203" s="914" t="s">
        <v>1829</v>
      </c>
      <c r="H203" s="914" t="s">
        <v>1829</v>
      </c>
      <c r="I203" s="909" t="s">
        <v>1</v>
      </c>
      <c r="J203" s="71">
        <v>1</v>
      </c>
      <c r="K203" s="54" t="s">
        <v>11</v>
      </c>
      <c r="L203" s="47">
        <f t="shared" si="11"/>
        <v>2499999.9999999995</v>
      </c>
      <c r="M203" s="47">
        <f t="shared" si="12"/>
        <v>2499999.9999999995</v>
      </c>
      <c r="N203" s="1047">
        <v>2800000</v>
      </c>
      <c r="O203" s="43" t="s">
        <v>43</v>
      </c>
      <c r="P203" s="830" t="s">
        <v>1710</v>
      </c>
      <c r="Q203" s="921" t="s">
        <v>1473</v>
      </c>
      <c r="R203" s="879">
        <v>0</v>
      </c>
    </row>
    <row r="204" spans="1:18" ht="44.25" customHeight="1">
      <c r="A204" s="829" t="s">
        <v>2050</v>
      </c>
      <c r="B204" s="875" t="s">
        <v>53</v>
      </c>
      <c r="C204" s="876" t="s">
        <v>51</v>
      </c>
      <c r="D204" s="876" t="s">
        <v>11</v>
      </c>
      <c r="E204" s="41" t="s">
        <v>1890</v>
      </c>
      <c r="F204" s="881" t="s">
        <v>1878</v>
      </c>
      <c r="G204" s="881" t="s">
        <v>1878</v>
      </c>
      <c r="H204" s="1037" t="s">
        <v>1879</v>
      </c>
      <c r="I204" s="1038" t="s">
        <v>1171</v>
      </c>
      <c r="J204" s="1039">
        <v>1</v>
      </c>
      <c r="K204" s="54" t="s">
        <v>11</v>
      </c>
      <c r="L204" s="916">
        <f t="shared" si="11"/>
        <v>83928571.42857142</v>
      </c>
      <c r="M204" s="916">
        <f t="shared" si="12"/>
        <v>83928571.42857142</v>
      </c>
      <c r="N204" s="880">
        <v>94000000</v>
      </c>
      <c r="O204" s="830" t="s">
        <v>1326</v>
      </c>
      <c r="P204" s="830" t="s">
        <v>1880</v>
      </c>
      <c r="Q204" s="957" t="s">
        <v>1881</v>
      </c>
      <c r="R204" s="934">
        <v>0</v>
      </c>
    </row>
    <row r="205" spans="1:21" ht="39.75" customHeight="1">
      <c r="A205" s="829"/>
      <c r="B205" s="829"/>
      <c r="C205" s="829"/>
      <c r="D205" s="829"/>
      <c r="E205" s="829"/>
      <c r="F205" s="836"/>
      <c r="G205" s="836"/>
      <c r="H205" s="836"/>
      <c r="I205" s="43"/>
      <c r="J205" s="55"/>
      <c r="K205" s="55"/>
      <c r="L205" s="1069" t="s">
        <v>450</v>
      </c>
      <c r="M205" s="1069"/>
      <c r="N205" s="1066">
        <f>SUM(N91:N204)</f>
        <v>175306666</v>
      </c>
      <c r="O205" s="1043"/>
      <c r="P205" s="830"/>
      <c r="Q205" s="830"/>
      <c r="R205" s="861"/>
      <c r="S205" s="873"/>
      <c r="T205" s="869"/>
      <c r="U205" s="868"/>
    </row>
    <row r="206" spans="1:18" ht="87.75" customHeight="1">
      <c r="A206" s="829" t="s">
        <v>499</v>
      </c>
      <c r="B206" s="875" t="s">
        <v>53</v>
      </c>
      <c r="C206" s="883" t="s">
        <v>51</v>
      </c>
      <c r="D206" s="883" t="s">
        <v>54</v>
      </c>
      <c r="E206" s="877" t="s">
        <v>147</v>
      </c>
      <c r="F206" s="48" t="s">
        <v>148</v>
      </c>
      <c r="G206" s="943" t="s">
        <v>149</v>
      </c>
      <c r="H206" s="46" t="s">
        <v>579</v>
      </c>
      <c r="I206" s="43" t="s">
        <v>1</v>
      </c>
      <c r="J206" s="830">
        <v>7000</v>
      </c>
      <c r="K206" s="830" t="s">
        <v>20</v>
      </c>
      <c r="L206" s="887">
        <f>M206/J206</f>
        <v>134.64285714285714</v>
      </c>
      <c r="M206" s="888">
        <f aca="true" t="shared" si="13" ref="M206:M271">N206/1.12</f>
        <v>942499.9999999999</v>
      </c>
      <c r="N206" s="1053">
        <v>1055600</v>
      </c>
      <c r="O206" s="43" t="s">
        <v>46</v>
      </c>
      <c r="P206" s="830" t="s">
        <v>599</v>
      </c>
      <c r="Q206" s="830" t="s">
        <v>66</v>
      </c>
      <c r="R206" s="879">
        <v>100</v>
      </c>
    </row>
    <row r="207" spans="1:18" ht="87.75" customHeight="1">
      <c r="A207" s="829" t="s">
        <v>500</v>
      </c>
      <c r="B207" s="875" t="s">
        <v>53</v>
      </c>
      <c r="C207" s="883" t="s">
        <v>51</v>
      </c>
      <c r="D207" s="883" t="s">
        <v>54</v>
      </c>
      <c r="E207" s="877" t="s">
        <v>147</v>
      </c>
      <c r="F207" s="48" t="s">
        <v>148</v>
      </c>
      <c r="G207" s="943" t="s">
        <v>149</v>
      </c>
      <c r="H207" s="46" t="s">
        <v>579</v>
      </c>
      <c r="I207" s="43" t="s">
        <v>1</v>
      </c>
      <c r="J207" s="830">
        <v>10000</v>
      </c>
      <c r="K207" s="830" t="s">
        <v>20</v>
      </c>
      <c r="L207" s="887">
        <f aca="true" t="shared" si="14" ref="L207:L272">M207/J207</f>
        <v>129.4642857142857</v>
      </c>
      <c r="M207" s="888">
        <f t="shared" si="13"/>
        <v>1294642.857142857</v>
      </c>
      <c r="N207" s="1053">
        <v>1450000</v>
      </c>
      <c r="O207" s="43" t="s">
        <v>801</v>
      </c>
      <c r="P207" s="830" t="s">
        <v>599</v>
      </c>
      <c r="Q207" s="830" t="s">
        <v>66</v>
      </c>
      <c r="R207" s="879">
        <v>100</v>
      </c>
    </row>
    <row r="208" spans="1:18" ht="87.75" customHeight="1">
      <c r="A208" s="829" t="s">
        <v>720</v>
      </c>
      <c r="B208" s="875" t="s">
        <v>53</v>
      </c>
      <c r="C208" s="883" t="s">
        <v>51</v>
      </c>
      <c r="D208" s="883" t="s">
        <v>54</v>
      </c>
      <c r="E208" s="877" t="s">
        <v>147</v>
      </c>
      <c r="F208" s="48" t="s">
        <v>148</v>
      </c>
      <c r="G208" s="943" t="s">
        <v>149</v>
      </c>
      <c r="H208" s="46" t="s">
        <v>579</v>
      </c>
      <c r="I208" s="43" t="s">
        <v>1</v>
      </c>
      <c r="J208" s="830">
        <v>4408</v>
      </c>
      <c r="K208" s="830" t="s">
        <v>20</v>
      </c>
      <c r="L208" s="887">
        <f t="shared" si="14"/>
        <v>133.92857142857142</v>
      </c>
      <c r="M208" s="888">
        <f t="shared" si="13"/>
        <v>590357.1428571428</v>
      </c>
      <c r="N208" s="1053">
        <v>661200</v>
      </c>
      <c r="O208" s="43" t="s">
        <v>45</v>
      </c>
      <c r="P208" s="830" t="s">
        <v>599</v>
      </c>
      <c r="Q208" s="830" t="s">
        <v>66</v>
      </c>
      <c r="R208" s="879">
        <v>100</v>
      </c>
    </row>
    <row r="209" spans="1:18" ht="87.75" customHeight="1">
      <c r="A209" s="829" t="s">
        <v>721</v>
      </c>
      <c r="B209" s="875" t="s">
        <v>53</v>
      </c>
      <c r="C209" s="883" t="s">
        <v>51</v>
      </c>
      <c r="D209" s="883" t="s">
        <v>54</v>
      </c>
      <c r="E209" s="877" t="s">
        <v>147</v>
      </c>
      <c r="F209" s="48" t="s">
        <v>148</v>
      </c>
      <c r="G209" s="943" t="s">
        <v>149</v>
      </c>
      <c r="H209" s="46" t="s">
        <v>579</v>
      </c>
      <c r="I209" s="43" t="s">
        <v>1</v>
      </c>
      <c r="J209" s="830">
        <v>6000</v>
      </c>
      <c r="K209" s="830" t="s">
        <v>20</v>
      </c>
      <c r="L209" s="887">
        <f t="shared" si="14"/>
        <v>132.91666666666666</v>
      </c>
      <c r="M209" s="888">
        <f t="shared" si="13"/>
        <v>797499.9999999999</v>
      </c>
      <c r="N209" s="1053">
        <v>893200</v>
      </c>
      <c r="O209" s="43" t="s">
        <v>45</v>
      </c>
      <c r="P209" s="830" t="s">
        <v>599</v>
      </c>
      <c r="Q209" s="830" t="s">
        <v>66</v>
      </c>
      <c r="R209" s="879">
        <v>100</v>
      </c>
    </row>
    <row r="210" spans="1:18" ht="87.75" customHeight="1">
      <c r="A210" s="829" t="s">
        <v>722</v>
      </c>
      <c r="B210" s="875" t="s">
        <v>53</v>
      </c>
      <c r="C210" s="883" t="s">
        <v>51</v>
      </c>
      <c r="D210" s="883" t="s">
        <v>54</v>
      </c>
      <c r="E210" s="41" t="s">
        <v>1388</v>
      </c>
      <c r="F210" s="42" t="s">
        <v>1389</v>
      </c>
      <c r="G210" s="42" t="s">
        <v>1390</v>
      </c>
      <c r="H210" s="1003" t="s">
        <v>1392</v>
      </c>
      <c r="I210" s="43" t="s">
        <v>1</v>
      </c>
      <c r="J210" s="830">
        <v>600</v>
      </c>
      <c r="K210" s="830" t="s">
        <v>1391</v>
      </c>
      <c r="L210" s="887">
        <f t="shared" si="14"/>
        <v>803.5714285714286</v>
      </c>
      <c r="M210" s="888">
        <f t="shared" si="13"/>
        <v>482142.8571428571</v>
      </c>
      <c r="N210" s="1054">
        <v>540000</v>
      </c>
      <c r="O210" s="43" t="s">
        <v>61</v>
      </c>
      <c r="P210" s="830" t="s">
        <v>599</v>
      </c>
      <c r="Q210" s="830" t="s">
        <v>1535</v>
      </c>
      <c r="R210" s="879">
        <v>0</v>
      </c>
    </row>
    <row r="211" spans="1:19" ht="83.25" customHeight="1">
      <c r="A211" s="829" t="s">
        <v>723</v>
      </c>
      <c r="B211" s="875" t="s">
        <v>53</v>
      </c>
      <c r="C211" s="883" t="s">
        <v>51</v>
      </c>
      <c r="D211" s="883" t="s">
        <v>54</v>
      </c>
      <c r="E211" s="877" t="s">
        <v>150</v>
      </c>
      <c r="F211" s="48" t="s">
        <v>388</v>
      </c>
      <c r="G211" s="48" t="s">
        <v>151</v>
      </c>
      <c r="H211" s="982" t="s">
        <v>624</v>
      </c>
      <c r="I211" s="43" t="s">
        <v>1</v>
      </c>
      <c r="J211" s="983">
        <v>400</v>
      </c>
      <c r="K211" s="984" t="s">
        <v>21</v>
      </c>
      <c r="L211" s="887">
        <f t="shared" si="14"/>
        <v>71.42857142857142</v>
      </c>
      <c r="M211" s="888">
        <f t="shared" si="13"/>
        <v>28571.42857142857</v>
      </c>
      <c r="N211" s="1055">
        <v>32000</v>
      </c>
      <c r="O211" s="43" t="s">
        <v>44</v>
      </c>
      <c r="P211" s="830" t="s">
        <v>599</v>
      </c>
      <c r="Q211" s="921" t="s">
        <v>600</v>
      </c>
      <c r="R211" s="879">
        <v>0</v>
      </c>
      <c r="S211" s="874"/>
    </row>
    <row r="212" spans="1:19" ht="83.25" customHeight="1">
      <c r="A212" s="829" t="s">
        <v>724</v>
      </c>
      <c r="B212" s="875" t="s">
        <v>53</v>
      </c>
      <c r="C212" s="883" t="s">
        <v>51</v>
      </c>
      <c r="D212" s="883" t="s">
        <v>54</v>
      </c>
      <c r="E212" s="877" t="s">
        <v>150</v>
      </c>
      <c r="F212" s="48" t="s">
        <v>388</v>
      </c>
      <c r="G212" s="48" t="s">
        <v>151</v>
      </c>
      <c r="H212" s="49" t="s">
        <v>151</v>
      </c>
      <c r="I212" s="43" t="s">
        <v>1</v>
      </c>
      <c r="J212" s="983">
        <v>300</v>
      </c>
      <c r="K212" s="984" t="s">
        <v>21</v>
      </c>
      <c r="L212" s="887">
        <f t="shared" si="14"/>
        <v>53.57142857142857</v>
      </c>
      <c r="M212" s="888">
        <f t="shared" si="13"/>
        <v>16071.42857142857</v>
      </c>
      <c r="N212" s="1055">
        <v>18000</v>
      </c>
      <c r="O212" s="43" t="s">
        <v>44</v>
      </c>
      <c r="P212" s="830" t="s">
        <v>599</v>
      </c>
      <c r="Q212" s="921" t="s">
        <v>1483</v>
      </c>
      <c r="R212" s="879">
        <v>0</v>
      </c>
      <c r="S212" s="874"/>
    </row>
    <row r="213" spans="1:19" ht="56.25" customHeight="1">
      <c r="A213" s="829" t="s">
        <v>725</v>
      </c>
      <c r="B213" s="875" t="s">
        <v>53</v>
      </c>
      <c r="C213" s="883" t="s">
        <v>51</v>
      </c>
      <c r="D213" s="883" t="s">
        <v>54</v>
      </c>
      <c r="E213" s="877" t="s">
        <v>152</v>
      </c>
      <c r="F213" s="48" t="s">
        <v>153</v>
      </c>
      <c r="G213" s="48" t="s">
        <v>154</v>
      </c>
      <c r="H213" s="985" t="s">
        <v>1330</v>
      </c>
      <c r="I213" s="43" t="s">
        <v>1</v>
      </c>
      <c r="J213" s="983">
        <v>450</v>
      </c>
      <c r="K213" s="984" t="s">
        <v>21</v>
      </c>
      <c r="L213" s="887">
        <f t="shared" si="14"/>
        <v>669.6428571428571</v>
      </c>
      <c r="M213" s="888">
        <f t="shared" si="13"/>
        <v>301339.2857142857</v>
      </c>
      <c r="N213" s="1055">
        <v>337500</v>
      </c>
      <c r="O213" s="43" t="s">
        <v>44</v>
      </c>
      <c r="P213" s="830" t="s">
        <v>599</v>
      </c>
      <c r="Q213" s="921" t="s">
        <v>1483</v>
      </c>
      <c r="R213" s="879">
        <v>0</v>
      </c>
      <c r="S213" s="874"/>
    </row>
    <row r="214" spans="1:19" ht="84" customHeight="1">
      <c r="A214" s="829" t="s">
        <v>726</v>
      </c>
      <c r="B214" s="875" t="s">
        <v>53</v>
      </c>
      <c r="C214" s="883" t="s">
        <v>51</v>
      </c>
      <c r="D214" s="883" t="s">
        <v>54</v>
      </c>
      <c r="E214" s="877" t="s">
        <v>114</v>
      </c>
      <c r="F214" s="48" t="s">
        <v>115</v>
      </c>
      <c r="G214" s="48" t="s">
        <v>627</v>
      </c>
      <c r="H214" s="986" t="s">
        <v>626</v>
      </c>
      <c r="I214" s="43" t="s">
        <v>1</v>
      </c>
      <c r="J214" s="983">
        <v>400</v>
      </c>
      <c r="K214" s="984" t="s">
        <v>21</v>
      </c>
      <c r="L214" s="887">
        <f t="shared" si="14"/>
        <v>107.14285714285714</v>
      </c>
      <c r="M214" s="888">
        <f t="shared" si="13"/>
        <v>42857.142857142855</v>
      </c>
      <c r="N214" s="1055">
        <v>48000</v>
      </c>
      <c r="O214" s="43" t="s">
        <v>44</v>
      </c>
      <c r="P214" s="830" t="s">
        <v>599</v>
      </c>
      <c r="Q214" s="921" t="s">
        <v>1483</v>
      </c>
      <c r="R214" s="879">
        <v>0</v>
      </c>
      <c r="S214" s="874"/>
    </row>
    <row r="215" spans="1:19" ht="48" customHeight="1">
      <c r="A215" s="829" t="s">
        <v>727</v>
      </c>
      <c r="B215" s="875" t="s">
        <v>53</v>
      </c>
      <c r="C215" s="883" t="s">
        <v>51</v>
      </c>
      <c r="D215" s="883" t="s">
        <v>54</v>
      </c>
      <c r="E215" s="877" t="s">
        <v>114</v>
      </c>
      <c r="F215" s="48" t="s">
        <v>115</v>
      </c>
      <c r="G215" s="48" t="s">
        <v>116</v>
      </c>
      <c r="H215" s="935" t="s">
        <v>344</v>
      </c>
      <c r="I215" s="43" t="s">
        <v>1</v>
      </c>
      <c r="J215" s="983">
        <v>100</v>
      </c>
      <c r="K215" s="984" t="s">
        <v>21</v>
      </c>
      <c r="L215" s="887">
        <f t="shared" si="14"/>
        <v>107.14285714285714</v>
      </c>
      <c r="M215" s="888">
        <f t="shared" si="13"/>
        <v>10714.285714285714</v>
      </c>
      <c r="N215" s="1055">
        <v>12000</v>
      </c>
      <c r="O215" s="43" t="s">
        <v>44</v>
      </c>
      <c r="P215" s="830" t="s">
        <v>599</v>
      </c>
      <c r="Q215" s="921" t="s">
        <v>1483</v>
      </c>
      <c r="R215" s="879">
        <v>0</v>
      </c>
      <c r="S215" s="874"/>
    </row>
    <row r="216" spans="1:19" ht="51.75" customHeight="1">
      <c r="A216" s="829" t="s">
        <v>501</v>
      </c>
      <c r="B216" s="875" t="s">
        <v>53</v>
      </c>
      <c r="C216" s="883" t="s">
        <v>51</v>
      </c>
      <c r="D216" s="883" t="s">
        <v>54</v>
      </c>
      <c r="E216" s="877" t="s">
        <v>117</v>
      </c>
      <c r="F216" s="48" t="s">
        <v>409</v>
      </c>
      <c r="G216" s="48" t="s">
        <v>119</v>
      </c>
      <c r="H216" s="935" t="s">
        <v>628</v>
      </c>
      <c r="I216" s="43" t="s">
        <v>1</v>
      </c>
      <c r="J216" s="983">
        <v>4000</v>
      </c>
      <c r="K216" s="984" t="s">
        <v>21</v>
      </c>
      <c r="L216" s="887">
        <f t="shared" si="14"/>
        <v>17.857142857142854</v>
      </c>
      <c r="M216" s="888">
        <f t="shared" si="13"/>
        <v>71428.57142857142</v>
      </c>
      <c r="N216" s="1055">
        <v>80000</v>
      </c>
      <c r="O216" s="43" t="s">
        <v>44</v>
      </c>
      <c r="P216" s="830" t="s">
        <v>599</v>
      </c>
      <c r="Q216" s="921" t="s">
        <v>1483</v>
      </c>
      <c r="R216" s="879">
        <v>0</v>
      </c>
      <c r="S216" s="874"/>
    </row>
    <row r="217" spans="1:19" ht="59.25" customHeight="1">
      <c r="A217" s="829" t="s">
        <v>502</v>
      </c>
      <c r="B217" s="875" t="s">
        <v>53</v>
      </c>
      <c r="C217" s="883" t="s">
        <v>51</v>
      </c>
      <c r="D217" s="883" t="s">
        <v>54</v>
      </c>
      <c r="E217" s="877" t="s">
        <v>120</v>
      </c>
      <c r="F217" s="48" t="s">
        <v>121</v>
      </c>
      <c r="G217" s="48" t="s">
        <v>122</v>
      </c>
      <c r="H217" s="935" t="s">
        <v>629</v>
      </c>
      <c r="I217" s="43" t="s">
        <v>1</v>
      </c>
      <c r="J217" s="983">
        <v>30</v>
      </c>
      <c r="K217" s="984" t="s">
        <v>21</v>
      </c>
      <c r="L217" s="887">
        <f t="shared" si="14"/>
        <v>758.9285714285713</v>
      </c>
      <c r="M217" s="888">
        <f t="shared" si="13"/>
        <v>22767.85714285714</v>
      </c>
      <c r="N217" s="1055">
        <v>25500</v>
      </c>
      <c r="O217" s="43" t="s">
        <v>44</v>
      </c>
      <c r="P217" s="830" t="s">
        <v>599</v>
      </c>
      <c r="Q217" s="921" t="s">
        <v>1483</v>
      </c>
      <c r="R217" s="879">
        <v>0</v>
      </c>
      <c r="S217" s="874"/>
    </row>
    <row r="218" spans="1:19" ht="51.75" customHeight="1">
      <c r="A218" s="829" t="s">
        <v>503</v>
      </c>
      <c r="B218" s="875" t="s">
        <v>53</v>
      </c>
      <c r="C218" s="883" t="s">
        <v>51</v>
      </c>
      <c r="D218" s="883" t="s">
        <v>54</v>
      </c>
      <c r="E218" s="877" t="s">
        <v>120</v>
      </c>
      <c r="F218" s="48" t="s">
        <v>121</v>
      </c>
      <c r="G218" s="48" t="s">
        <v>122</v>
      </c>
      <c r="H218" s="935" t="s">
        <v>630</v>
      </c>
      <c r="I218" s="43" t="s">
        <v>1</v>
      </c>
      <c r="J218" s="983">
        <v>30</v>
      </c>
      <c r="K218" s="984" t="s">
        <v>21</v>
      </c>
      <c r="L218" s="887">
        <f t="shared" si="14"/>
        <v>491.0714285714285</v>
      </c>
      <c r="M218" s="888">
        <f t="shared" si="13"/>
        <v>14732.142857142855</v>
      </c>
      <c r="N218" s="1055">
        <v>16500</v>
      </c>
      <c r="O218" s="43" t="s">
        <v>44</v>
      </c>
      <c r="P218" s="830" t="s">
        <v>599</v>
      </c>
      <c r="Q218" s="921" t="s">
        <v>1483</v>
      </c>
      <c r="R218" s="879">
        <v>0</v>
      </c>
      <c r="S218" s="874"/>
    </row>
    <row r="219" spans="1:19" ht="49.5" customHeight="1">
      <c r="A219" s="829" t="s">
        <v>504</v>
      </c>
      <c r="B219" s="875" t="s">
        <v>53</v>
      </c>
      <c r="C219" s="883" t="s">
        <v>51</v>
      </c>
      <c r="D219" s="883" t="s">
        <v>54</v>
      </c>
      <c r="E219" s="877" t="s">
        <v>120</v>
      </c>
      <c r="F219" s="48" t="s">
        <v>121</v>
      </c>
      <c r="G219" s="48" t="s">
        <v>122</v>
      </c>
      <c r="H219" s="935" t="s">
        <v>1536</v>
      </c>
      <c r="I219" s="43" t="s">
        <v>1</v>
      </c>
      <c r="J219" s="983">
        <v>2</v>
      </c>
      <c r="K219" s="984" t="s">
        <v>21</v>
      </c>
      <c r="L219" s="887">
        <f t="shared" si="14"/>
        <v>3124.9999999999995</v>
      </c>
      <c r="M219" s="888">
        <f t="shared" si="13"/>
        <v>6249.999999999999</v>
      </c>
      <c r="N219" s="1055">
        <v>7000</v>
      </c>
      <c r="O219" s="43" t="s">
        <v>44</v>
      </c>
      <c r="P219" s="830" t="s">
        <v>599</v>
      </c>
      <c r="Q219" s="921" t="s">
        <v>1483</v>
      </c>
      <c r="R219" s="879">
        <v>0</v>
      </c>
      <c r="S219" s="874"/>
    </row>
    <row r="220" spans="1:19" ht="40.5" customHeight="1">
      <c r="A220" s="829" t="s">
        <v>505</v>
      </c>
      <c r="B220" s="875" t="s">
        <v>53</v>
      </c>
      <c r="C220" s="883" t="s">
        <v>51</v>
      </c>
      <c r="D220" s="883" t="s">
        <v>54</v>
      </c>
      <c r="E220" s="877" t="s">
        <v>123</v>
      </c>
      <c r="F220" s="48" t="s">
        <v>124</v>
      </c>
      <c r="G220" s="48" t="s">
        <v>125</v>
      </c>
      <c r="H220" s="935" t="s">
        <v>125</v>
      </c>
      <c r="I220" s="43" t="s">
        <v>1</v>
      </c>
      <c r="J220" s="983">
        <v>10</v>
      </c>
      <c r="K220" s="984" t="s">
        <v>21</v>
      </c>
      <c r="L220" s="887">
        <f t="shared" si="14"/>
        <v>129.46428571428572</v>
      </c>
      <c r="M220" s="888">
        <f t="shared" si="13"/>
        <v>1294.642857142857</v>
      </c>
      <c r="N220" s="1055">
        <v>1450</v>
      </c>
      <c r="O220" s="43" t="s">
        <v>44</v>
      </c>
      <c r="P220" s="830" t="s">
        <v>599</v>
      </c>
      <c r="Q220" s="921" t="s">
        <v>1483</v>
      </c>
      <c r="R220" s="879">
        <v>0</v>
      </c>
      <c r="S220" s="874"/>
    </row>
    <row r="221" spans="1:19" ht="61.5" customHeight="1">
      <c r="A221" s="829" t="s">
        <v>506</v>
      </c>
      <c r="B221" s="875" t="s">
        <v>53</v>
      </c>
      <c r="C221" s="883" t="s">
        <v>51</v>
      </c>
      <c r="D221" s="883" t="s">
        <v>54</v>
      </c>
      <c r="E221" s="877" t="s">
        <v>126</v>
      </c>
      <c r="F221" s="48" t="s">
        <v>127</v>
      </c>
      <c r="G221" s="48" t="s">
        <v>128</v>
      </c>
      <c r="H221" s="935" t="s">
        <v>1317</v>
      </c>
      <c r="I221" s="43" t="s">
        <v>1</v>
      </c>
      <c r="J221" s="983">
        <v>120</v>
      </c>
      <c r="K221" s="984" t="s">
        <v>22</v>
      </c>
      <c r="L221" s="887">
        <f t="shared" si="14"/>
        <v>49.107142857142854</v>
      </c>
      <c r="M221" s="888">
        <f t="shared" si="13"/>
        <v>5892.857142857142</v>
      </c>
      <c r="N221" s="1055">
        <v>6600</v>
      </c>
      <c r="O221" s="43" t="s">
        <v>44</v>
      </c>
      <c r="P221" s="830" t="s">
        <v>599</v>
      </c>
      <c r="Q221" s="921" t="s">
        <v>1483</v>
      </c>
      <c r="R221" s="879">
        <v>0</v>
      </c>
      <c r="S221" s="874"/>
    </row>
    <row r="222" spans="1:19" ht="58.5" customHeight="1">
      <c r="A222" s="829" t="s">
        <v>507</v>
      </c>
      <c r="B222" s="875" t="s">
        <v>53</v>
      </c>
      <c r="C222" s="883" t="s">
        <v>51</v>
      </c>
      <c r="D222" s="883" t="s">
        <v>54</v>
      </c>
      <c r="E222" s="877" t="s">
        <v>129</v>
      </c>
      <c r="F222" s="48" t="s">
        <v>127</v>
      </c>
      <c r="G222" s="48" t="s">
        <v>128</v>
      </c>
      <c r="H222" s="935" t="s">
        <v>1318</v>
      </c>
      <c r="I222" s="43" t="s">
        <v>1</v>
      </c>
      <c r="J222" s="983">
        <v>230</v>
      </c>
      <c r="K222" s="984" t="s">
        <v>22</v>
      </c>
      <c r="L222" s="887">
        <f t="shared" si="14"/>
        <v>66.96428571428571</v>
      </c>
      <c r="M222" s="888">
        <f t="shared" si="13"/>
        <v>15401.785714285712</v>
      </c>
      <c r="N222" s="1055">
        <v>17250</v>
      </c>
      <c r="O222" s="43" t="s">
        <v>44</v>
      </c>
      <c r="P222" s="830" t="s">
        <v>599</v>
      </c>
      <c r="Q222" s="921" t="s">
        <v>1483</v>
      </c>
      <c r="R222" s="879">
        <v>0</v>
      </c>
      <c r="S222" s="874"/>
    </row>
    <row r="223" spans="1:19" ht="45.75" customHeight="1">
      <c r="A223" s="829" t="s">
        <v>508</v>
      </c>
      <c r="B223" s="875" t="s">
        <v>53</v>
      </c>
      <c r="C223" s="883" t="s">
        <v>51</v>
      </c>
      <c r="D223" s="883" t="s">
        <v>54</v>
      </c>
      <c r="E223" s="877" t="s">
        <v>130</v>
      </c>
      <c r="F223" s="48" t="s">
        <v>127</v>
      </c>
      <c r="G223" s="48" t="s">
        <v>128</v>
      </c>
      <c r="H223" s="935" t="s">
        <v>1434</v>
      </c>
      <c r="I223" s="43" t="s">
        <v>1</v>
      </c>
      <c r="J223" s="983">
        <v>10</v>
      </c>
      <c r="K223" s="984" t="s">
        <v>22</v>
      </c>
      <c r="L223" s="887">
        <f t="shared" si="14"/>
        <v>160.7142857142857</v>
      </c>
      <c r="M223" s="888">
        <f t="shared" si="13"/>
        <v>1607.1428571428569</v>
      </c>
      <c r="N223" s="1055">
        <v>1800</v>
      </c>
      <c r="O223" s="43" t="s">
        <v>44</v>
      </c>
      <c r="P223" s="830" t="s">
        <v>599</v>
      </c>
      <c r="Q223" s="921" t="s">
        <v>1483</v>
      </c>
      <c r="R223" s="879">
        <v>0</v>
      </c>
      <c r="S223" s="874"/>
    </row>
    <row r="224" spans="1:19" ht="55.5" customHeight="1">
      <c r="A224" s="829" t="s">
        <v>509</v>
      </c>
      <c r="B224" s="875" t="s">
        <v>53</v>
      </c>
      <c r="C224" s="883" t="s">
        <v>51</v>
      </c>
      <c r="D224" s="883" t="s">
        <v>54</v>
      </c>
      <c r="E224" s="877" t="s">
        <v>408</v>
      </c>
      <c r="F224" s="48" t="s">
        <v>409</v>
      </c>
      <c r="G224" s="48" t="s">
        <v>410</v>
      </c>
      <c r="H224" s="49" t="s">
        <v>407</v>
      </c>
      <c r="I224" s="43" t="s">
        <v>1</v>
      </c>
      <c r="J224" s="983">
        <v>20</v>
      </c>
      <c r="K224" s="984" t="s">
        <v>21</v>
      </c>
      <c r="L224" s="887">
        <f t="shared" si="14"/>
        <v>223.2142857142857</v>
      </c>
      <c r="M224" s="888">
        <f t="shared" si="13"/>
        <v>4464.285714285714</v>
      </c>
      <c r="N224" s="1055">
        <v>5000</v>
      </c>
      <c r="O224" s="43" t="s">
        <v>44</v>
      </c>
      <c r="P224" s="830" t="s">
        <v>599</v>
      </c>
      <c r="Q224" s="921" t="s">
        <v>1483</v>
      </c>
      <c r="R224" s="879">
        <v>0</v>
      </c>
      <c r="S224" s="874"/>
    </row>
    <row r="225" spans="1:19" ht="45.75" customHeight="1">
      <c r="A225" s="829" t="s">
        <v>510</v>
      </c>
      <c r="B225" s="875" t="s">
        <v>53</v>
      </c>
      <c r="C225" s="883" t="s">
        <v>51</v>
      </c>
      <c r="D225" s="883" t="s">
        <v>54</v>
      </c>
      <c r="E225" s="987" t="s">
        <v>134</v>
      </c>
      <c r="F225" s="48" t="s">
        <v>135</v>
      </c>
      <c r="G225" s="48" t="s">
        <v>1435</v>
      </c>
      <c r="H225" s="49" t="s">
        <v>348</v>
      </c>
      <c r="I225" s="43" t="s">
        <v>1</v>
      </c>
      <c r="J225" s="983">
        <v>700</v>
      </c>
      <c r="K225" s="984" t="s">
        <v>21</v>
      </c>
      <c r="L225" s="887">
        <f t="shared" si="14"/>
        <v>44.64285714285714</v>
      </c>
      <c r="M225" s="888">
        <f t="shared" si="13"/>
        <v>31249.999999999996</v>
      </c>
      <c r="N225" s="1055">
        <v>35000</v>
      </c>
      <c r="O225" s="43" t="s">
        <v>44</v>
      </c>
      <c r="P225" s="830" t="s">
        <v>599</v>
      </c>
      <c r="Q225" s="921" t="s">
        <v>1483</v>
      </c>
      <c r="R225" s="879">
        <v>0</v>
      </c>
      <c r="S225" s="874"/>
    </row>
    <row r="226" spans="1:19" ht="45.75" customHeight="1">
      <c r="A226" s="829" t="s">
        <v>511</v>
      </c>
      <c r="B226" s="875" t="s">
        <v>53</v>
      </c>
      <c r="C226" s="883" t="s">
        <v>51</v>
      </c>
      <c r="D226" s="883" t="s">
        <v>54</v>
      </c>
      <c r="E226" s="987" t="s">
        <v>137</v>
      </c>
      <c r="F226" s="49" t="s">
        <v>340</v>
      </c>
      <c r="G226" s="49" t="s">
        <v>341</v>
      </c>
      <c r="H226" s="49" t="s">
        <v>341</v>
      </c>
      <c r="I226" s="43" t="s">
        <v>1</v>
      </c>
      <c r="J226" s="983">
        <v>300</v>
      </c>
      <c r="K226" s="984" t="s">
        <v>21</v>
      </c>
      <c r="L226" s="887">
        <f t="shared" si="14"/>
        <v>22.32142857142857</v>
      </c>
      <c r="M226" s="888">
        <f t="shared" si="13"/>
        <v>6696.428571428571</v>
      </c>
      <c r="N226" s="1055">
        <v>7500</v>
      </c>
      <c r="O226" s="43" t="s">
        <v>44</v>
      </c>
      <c r="P226" s="830" t="s">
        <v>599</v>
      </c>
      <c r="Q226" s="921" t="s">
        <v>1483</v>
      </c>
      <c r="R226" s="879">
        <v>0</v>
      </c>
      <c r="S226" s="874"/>
    </row>
    <row r="227" spans="1:19" ht="45.75" customHeight="1">
      <c r="A227" s="829" t="s">
        <v>512</v>
      </c>
      <c r="B227" s="875" t="s">
        <v>53</v>
      </c>
      <c r="C227" s="883" t="s">
        <v>51</v>
      </c>
      <c r="D227" s="883" t="s">
        <v>54</v>
      </c>
      <c r="E227" s="987" t="s">
        <v>137</v>
      </c>
      <c r="F227" s="48" t="s">
        <v>138</v>
      </c>
      <c r="G227" s="48" t="s">
        <v>139</v>
      </c>
      <c r="H227" s="49" t="s">
        <v>349</v>
      </c>
      <c r="I227" s="43" t="s">
        <v>1</v>
      </c>
      <c r="J227" s="983">
        <v>1000</v>
      </c>
      <c r="K227" s="984" t="s">
        <v>21</v>
      </c>
      <c r="L227" s="887">
        <f t="shared" si="14"/>
        <v>13.39285714285714</v>
      </c>
      <c r="M227" s="888">
        <f t="shared" si="13"/>
        <v>13392.857142857141</v>
      </c>
      <c r="N227" s="1055">
        <v>15000</v>
      </c>
      <c r="O227" s="43" t="s">
        <v>44</v>
      </c>
      <c r="P227" s="830" t="s">
        <v>599</v>
      </c>
      <c r="Q227" s="921" t="s">
        <v>1483</v>
      </c>
      <c r="R227" s="879">
        <v>0</v>
      </c>
      <c r="S227" s="874"/>
    </row>
    <row r="228" spans="1:19" ht="45.75" customHeight="1">
      <c r="A228" s="829" t="s">
        <v>513</v>
      </c>
      <c r="B228" s="875" t="s">
        <v>53</v>
      </c>
      <c r="C228" s="883" t="s">
        <v>51</v>
      </c>
      <c r="D228" s="883" t="s">
        <v>54</v>
      </c>
      <c r="E228" s="987" t="s">
        <v>143</v>
      </c>
      <c r="F228" s="48" t="s">
        <v>1457</v>
      </c>
      <c r="G228" s="48" t="s">
        <v>1436</v>
      </c>
      <c r="H228" s="49" t="s">
        <v>1437</v>
      </c>
      <c r="I228" s="43" t="s">
        <v>1</v>
      </c>
      <c r="J228" s="983">
        <v>10</v>
      </c>
      <c r="K228" s="984" t="s">
        <v>577</v>
      </c>
      <c r="L228" s="887">
        <f t="shared" si="14"/>
        <v>669.6428571428571</v>
      </c>
      <c r="M228" s="888">
        <f t="shared" si="13"/>
        <v>6696.428571428571</v>
      </c>
      <c r="N228" s="1055">
        <v>7500</v>
      </c>
      <c r="O228" s="43" t="s">
        <v>44</v>
      </c>
      <c r="P228" s="830" t="s">
        <v>599</v>
      </c>
      <c r="Q228" s="921" t="s">
        <v>1483</v>
      </c>
      <c r="R228" s="879">
        <v>0</v>
      </c>
      <c r="S228" s="874"/>
    </row>
    <row r="229" spans="1:19" ht="45.75" customHeight="1">
      <c r="A229" s="829" t="s">
        <v>514</v>
      </c>
      <c r="B229" s="875" t="s">
        <v>53</v>
      </c>
      <c r="C229" s="883" t="s">
        <v>51</v>
      </c>
      <c r="D229" s="883" t="s">
        <v>54</v>
      </c>
      <c r="E229" s="987" t="s">
        <v>140</v>
      </c>
      <c r="F229" s="48" t="s">
        <v>141</v>
      </c>
      <c r="G229" s="48" t="s">
        <v>142</v>
      </c>
      <c r="H229" s="49" t="s">
        <v>351</v>
      </c>
      <c r="I229" s="43" t="s">
        <v>1</v>
      </c>
      <c r="J229" s="983">
        <v>45</v>
      </c>
      <c r="K229" s="984" t="s">
        <v>577</v>
      </c>
      <c r="L229" s="887">
        <f t="shared" si="14"/>
        <v>223.21428571428572</v>
      </c>
      <c r="M229" s="888">
        <f t="shared" si="13"/>
        <v>10044.642857142857</v>
      </c>
      <c r="N229" s="1055">
        <v>11250</v>
      </c>
      <c r="O229" s="43" t="s">
        <v>44</v>
      </c>
      <c r="P229" s="830" t="s">
        <v>599</v>
      </c>
      <c r="Q229" s="921" t="s">
        <v>1483</v>
      </c>
      <c r="R229" s="879">
        <v>0</v>
      </c>
      <c r="S229" s="874"/>
    </row>
    <row r="230" spans="1:19" ht="45.75" customHeight="1">
      <c r="A230" s="829" t="s">
        <v>515</v>
      </c>
      <c r="B230" s="875" t="s">
        <v>53</v>
      </c>
      <c r="C230" s="883" t="s">
        <v>51</v>
      </c>
      <c r="D230" s="883" t="s">
        <v>54</v>
      </c>
      <c r="E230" s="987" t="s">
        <v>140</v>
      </c>
      <c r="F230" s="49" t="s">
        <v>1438</v>
      </c>
      <c r="G230" s="48" t="s">
        <v>146</v>
      </c>
      <c r="H230" s="49" t="s">
        <v>634</v>
      </c>
      <c r="I230" s="43" t="s">
        <v>1</v>
      </c>
      <c r="J230" s="983">
        <v>30</v>
      </c>
      <c r="K230" s="984" t="s">
        <v>577</v>
      </c>
      <c r="L230" s="887">
        <f t="shared" si="14"/>
        <v>160.7142857142857</v>
      </c>
      <c r="M230" s="888">
        <f t="shared" si="13"/>
        <v>4821.428571428571</v>
      </c>
      <c r="N230" s="1055">
        <v>5400</v>
      </c>
      <c r="O230" s="43" t="s">
        <v>44</v>
      </c>
      <c r="P230" s="830" t="s">
        <v>599</v>
      </c>
      <c r="Q230" s="921" t="s">
        <v>1483</v>
      </c>
      <c r="R230" s="879">
        <v>0</v>
      </c>
      <c r="S230" s="874"/>
    </row>
    <row r="231" spans="1:19" ht="45.75" customHeight="1">
      <c r="A231" s="829" t="s">
        <v>516</v>
      </c>
      <c r="B231" s="875" t="s">
        <v>53</v>
      </c>
      <c r="C231" s="883" t="s">
        <v>51</v>
      </c>
      <c r="D231" s="883" t="s">
        <v>54</v>
      </c>
      <c r="E231" s="987" t="s">
        <v>282</v>
      </c>
      <c r="F231" s="48" t="s">
        <v>342</v>
      </c>
      <c r="G231" s="48" t="s">
        <v>283</v>
      </c>
      <c r="H231" s="49" t="s">
        <v>352</v>
      </c>
      <c r="I231" s="43" t="s">
        <v>1</v>
      </c>
      <c r="J231" s="983">
        <v>20</v>
      </c>
      <c r="K231" s="984" t="s">
        <v>21</v>
      </c>
      <c r="L231" s="887">
        <f t="shared" si="14"/>
        <v>1071.4285714285713</v>
      </c>
      <c r="M231" s="888">
        <f t="shared" si="13"/>
        <v>21428.571428571428</v>
      </c>
      <c r="N231" s="1055">
        <v>24000</v>
      </c>
      <c r="O231" s="43" t="s">
        <v>44</v>
      </c>
      <c r="P231" s="830" t="s">
        <v>599</v>
      </c>
      <c r="Q231" s="921" t="s">
        <v>1483</v>
      </c>
      <c r="R231" s="879">
        <v>0</v>
      </c>
      <c r="S231" s="874"/>
    </row>
    <row r="232" spans="1:19" ht="45.75" customHeight="1">
      <c r="A232" s="829" t="s">
        <v>517</v>
      </c>
      <c r="B232" s="875" t="s">
        <v>53</v>
      </c>
      <c r="C232" s="883" t="s">
        <v>51</v>
      </c>
      <c r="D232" s="883" t="s">
        <v>54</v>
      </c>
      <c r="E232" s="877" t="s">
        <v>287</v>
      </c>
      <c r="F232" s="48" t="s">
        <v>1439</v>
      </c>
      <c r="G232" s="48" t="s">
        <v>288</v>
      </c>
      <c r="H232" s="49" t="s">
        <v>353</v>
      </c>
      <c r="I232" s="43" t="s">
        <v>1</v>
      </c>
      <c r="J232" s="983">
        <v>5</v>
      </c>
      <c r="K232" s="984" t="s">
        <v>21</v>
      </c>
      <c r="L232" s="887">
        <f t="shared" si="14"/>
        <v>669.6428571428571</v>
      </c>
      <c r="M232" s="888">
        <f t="shared" si="13"/>
        <v>3348.2142857142853</v>
      </c>
      <c r="N232" s="1055">
        <v>3750</v>
      </c>
      <c r="O232" s="43" t="s">
        <v>44</v>
      </c>
      <c r="P232" s="830" t="s">
        <v>599</v>
      </c>
      <c r="Q232" s="921" t="s">
        <v>1483</v>
      </c>
      <c r="R232" s="879">
        <v>0</v>
      </c>
      <c r="S232" s="874"/>
    </row>
    <row r="233" spans="1:19" ht="45.75" customHeight="1">
      <c r="A233" s="829" t="s">
        <v>518</v>
      </c>
      <c r="B233" s="875" t="s">
        <v>53</v>
      </c>
      <c r="C233" s="883" t="s">
        <v>51</v>
      </c>
      <c r="D233" s="883" t="s">
        <v>54</v>
      </c>
      <c r="E233" s="877" t="s">
        <v>102</v>
      </c>
      <c r="F233" s="48" t="s">
        <v>103</v>
      </c>
      <c r="G233" s="48" t="s">
        <v>104</v>
      </c>
      <c r="H233" s="49" t="s">
        <v>354</v>
      </c>
      <c r="I233" s="43" t="s">
        <v>1</v>
      </c>
      <c r="J233" s="983">
        <v>5</v>
      </c>
      <c r="K233" s="984" t="s">
        <v>21</v>
      </c>
      <c r="L233" s="887">
        <f t="shared" si="14"/>
        <v>2232.142857142857</v>
      </c>
      <c r="M233" s="888">
        <f t="shared" si="13"/>
        <v>11160.714285714284</v>
      </c>
      <c r="N233" s="1055">
        <v>12500</v>
      </c>
      <c r="O233" s="43" t="s">
        <v>44</v>
      </c>
      <c r="P233" s="830" t="s">
        <v>599</v>
      </c>
      <c r="Q233" s="921" t="s">
        <v>1483</v>
      </c>
      <c r="R233" s="879">
        <v>0</v>
      </c>
      <c r="S233" s="874"/>
    </row>
    <row r="234" spans="1:19" ht="45.75" customHeight="1">
      <c r="A234" s="829" t="s">
        <v>519</v>
      </c>
      <c r="B234" s="875" t="s">
        <v>53</v>
      </c>
      <c r="C234" s="883" t="s">
        <v>51</v>
      </c>
      <c r="D234" s="883" t="s">
        <v>54</v>
      </c>
      <c r="E234" s="877" t="s">
        <v>102</v>
      </c>
      <c r="F234" s="48" t="s">
        <v>103</v>
      </c>
      <c r="G234" s="49" t="s">
        <v>355</v>
      </c>
      <c r="H234" s="49" t="s">
        <v>355</v>
      </c>
      <c r="I234" s="43" t="s">
        <v>1</v>
      </c>
      <c r="J234" s="983">
        <v>3</v>
      </c>
      <c r="K234" s="984" t="s">
        <v>21</v>
      </c>
      <c r="L234" s="887">
        <f t="shared" si="14"/>
        <v>2857.142857142857</v>
      </c>
      <c r="M234" s="888">
        <f t="shared" si="13"/>
        <v>8571.42857142857</v>
      </c>
      <c r="N234" s="1055">
        <v>9600</v>
      </c>
      <c r="O234" s="43" t="s">
        <v>44</v>
      </c>
      <c r="P234" s="830" t="s">
        <v>599</v>
      </c>
      <c r="Q234" s="921" t="s">
        <v>1483</v>
      </c>
      <c r="R234" s="879">
        <v>0</v>
      </c>
      <c r="S234" s="874"/>
    </row>
    <row r="235" spans="1:19" ht="45.75" customHeight="1">
      <c r="A235" s="829" t="s">
        <v>520</v>
      </c>
      <c r="B235" s="875" t="s">
        <v>53</v>
      </c>
      <c r="C235" s="883" t="s">
        <v>51</v>
      </c>
      <c r="D235" s="883" t="s">
        <v>54</v>
      </c>
      <c r="E235" s="877" t="s">
        <v>96</v>
      </c>
      <c r="F235" s="48" t="s">
        <v>97</v>
      </c>
      <c r="G235" s="48" t="s">
        <v>98</v>
      </c>
      <c r="H235" s="49" t="s">
        <v>356</v>
      </c>
      <c r="I235" s="43" t="s">
        <v>1</v>
      </c>
      <c r="J235" s="983">
        <v>10</v>
      </c>
      <c r="K235" s="984" t="s">
        <v>21</v>
      </c>
      <c r="L235" s="887">
        <f t="shared" si="14"/>
        <v>4196.428571428571</v>
      </c>
      <c r="M235" s="888">
        <f t="shared" si="13"/>
        <v>41964.28571428571</v>
      </c>
      <c r="N235" s="1055">
        <v>47000</v>
      </c>
      <c r="O235" s="43" t="s">
        <v>44</v>
      </c>
      <c r="P235" s="830" t="s">
        <v>599</v>
      </c>
      <c r="Q235" s="921" t="s">
        <v>1483</v>
      </c>
      <c r="R235" s="879">
        <v>0</v>
      </c>
      <c r="S235" s="874"/>
    </row>
    <row r="236" spans="1:19" ht="45.75" customHeight="1">
      <c r="A236" s="829" t="s">
        <v>521</v>
      </c>
      <c r="B236" s="875" t="s">
        <v>53</v>
      </c>
      <c r="C236" s="883" t="s">
        <v>51</v>
      </c>
      <c r="D236" s="883" t="s">
        <v>54</v>
      </c>
      <c r="E236" s="877" t="s">
        <v>99</v>
      </c>
      <c r="F236" s="48" t="s">
        <v>100</v>
      </c>
      <c r="G236" s="48" t="s">
        <v>101</v>
      </c>
      <c r="H236" s="49" t="s">
        <v>357</v>
      </c>
      <c r="I236" s="43" t="s">
        <v>1</v>
      </c>
      <c r="J236" s="983">
        <v>140</v>
      </c>
      <c r="K236" s="984" t="s">
        <v>577</v>
      </c>
      <c r="L236" s="887">
        <f t="shared" si="14"/>
        <v>71.42857142857142</v>
      </c>
      <c r="M236" s="888">
        <f t="shared" si="13"/>
        <v>9999.999999999998</v>
      </c>
      <c r="N236" s="1055">
        <v>11200</v>
      </c>
      <c r="O236" s="43" t="s">
        <v>44</v>
      </c>
      <c r="P236" s="830" t="s">
        <v>599</v>
      </c>
      <c r="Q236" s="921" t="s">
        <v>1483</v>
      </c>
      <c r="R236" s="879">
        <v>0</v>
      </c>
      <c r="S236" s="874"/>
    </row>
    <row r="237" spans="1:19" ht="45.75" customHeight="1">
      <c r="A237" s="829" t="s">
        <v>728</v>
      </c>
      <c r="B237" s="875" t="s">
        <v>53</v>
      </c>
      <c r="C237" s="883" t="s">
        <v>51</v>
      </c>
      <c r="D237" s="883" t="s">
        <v>54</v>
      </c>
      <c r="E237" s="877" t="s">
        <v>155</v>
      </c>
      <c r="F237" s="48" t="s">
        <v>1444</v>
      </c>
      <c r="G237" s="48" t="s">
        <v>157</v>
      </c>
      <c r="H237" s="988" t="s">
        <v>645</v>
      </c>
      <c r="I237" s="43" t="s">
        <v>1</v>
      </c>
      <c r="J237" s="983">
        <v>10</v>
      </c>
      <c r="K237" s="984" t="s">
        <v>21</v>
      </c>
      <c r="L237" s="887">
        <f t="shared" si="14"/>
        <v>62.499999999999986</v>
      </c>
      <c r="M237" s="888">
        <f t="shared" si="13"/>
        <v>624.9999999999999</v>
      </c>
      <c r="N237" s="1055">
        <v>700</v>
      </c>
      <c r="O237" s="43" t="s">
        <v>44</v>
      </c>
      <c r="P237" s="830" t="s">
        <v>599</v>
      </c>
      <c r="Q237" s="921" t="s">
        <v>1483</v>
      </c>
      <c r="R237" s="879">
        <v>0</v>
      </c>
      <c r="S237" s="874"/>
    </row>
    <row r="238" spans="1:19" ht="45.75" customHeight="1">
      <c r="A238" s="829" t="s">
        <v>729</v>
      </c>
      <c r="B238" s="875" t="s">
        <v>53</v>
      </c>
      <c r="C238" s="883" t="s">
        <v>51</v>
      </c>
      <c r="D238" s="883" t="s">
        <v>54</v>
      </c>
      <c r="E238" s="877" t="s">
        <v>233</v>
      </c>
      <c r="F238" s="48" t="s">
        <v>1445</v>
      </c>
      <c r="G238" s="48" t="s">
        <v>641</v>
      </c>
      <c r="H238" s="49" t="s">
        <v>1319</v>
      </c>
      <c r="I238" s="43" t="s">
        <v>1</v>
      </c>
      <c r="J238" s="983">
        <v>20</v>
      </c>
      <c r="K238" s="984" t="s">
        <v>577</v>
      </c>
      <c r="L238" s="887">
        <f t="shared" si="14"/>
        <v>267.85714285714283</v>
      </c>
      <c r="M238" s="888">
        <f t="shared" si="13"/>
        <v>5357.142857142857</v>
      </c>
      <c r="N238" s="1055">
        <v>6000</v>
      </c>
      <c r="O238" s="43" t="s">
        <v>44</v>
      </c>
      <c r="P238" s="830" t="s">
        <v>599</v>
      </c>
      <c r="Q238" s="921" t="s">
        <v>1483</v>
      </c>
      <c r="R238" s="879">
        <v>0</v>
      </c>
      <c r="S238" s="874"/>
    </row>
    <row r="239" spans="1:19" ht="45.75" customHeight="1">
      <c r="A239" s="829" t="s">
        <v>730</v>
      </c>
      <c r="B239" s="875" t="s">
        <v>53</v>
      </c>
      <c r="C239" s="883" t="s">
        <v>51</v>
      </c>
      <c r="D239" s="883" t="s">
        <v>54</v>
      </c>
      <c r="E239" s="877" t="s">
        <v>235</v>
      </c>
      <c r="F239" s="48" t="s">
        <v>1446</v>
      </c>
      <c r="G239" s="48" t="s">
        <v>642</v>
      </c>
      <c r="H239" s="49" t="s">
        <v>1320</v>
      </c>
      <c r="I239" s="43" t="s">
        <v>1</v>
      </c>
      <c r="J239" s="983">
        <v>20</v>
      </c>
      <c r="K239" s="984" t="s">
        <v>577</v>
      </c>
      <c r="L239" s="887">
        <f t="shared" si="14"/>
        <v>374.99999999999994</v>
      </c>
      <c r="M239" s="888">
        <f t="shared" si="13"/>
        <v>7499.999999999999</v>
      </c>
      <c r="N239" s="1055">
        <v>8400</v>
      </c>
      <c r="O239" s="43" t="s">
        <v>44</v>
      </c>
      <c r="P239" s="830" t="s">
        <v>599</v>
      </c>
      <c r="Q239" s="921" t="s">
        <v>1483</v>
      </c>
      <c r="R239" s="879">
        <v>0</v>
      </c>
      <c r="S239" s="874"/>
    </row>
    <row r="240" spans="1:19" ht="45.75" customHeight="1">
      <c r="A240" s="829" t="s">
        <v>522</v>
      </c>
      <c r="B240" s="875" t="s">
        <v>53</v>
      </c>
      <c r="C240" s="883" t="s">
        <v>51</v>
      </c>
      <c r="D240" s="883" t="s">
        <v>54</v>
      </c>
      <c r="E240" s="877" t="s">
        <v>235</v>
      </c>
      <c r="F240" s="48" t="s">
        <v>1447</v>
      </c>
      <c r="G240" s="48" t="s">
        <v>643</v>
      </c>
      <c r="H240" s="49" t="s">
        <v>1321</v>
      </c>
      <c r="I240" s="43" t="s">
        <v>1</v>
      </c>
      <c r="J240" s="983">
        <v>10</v>
      </c>
      <c r="K240" s="984" t="s">
        <v>577</v>
      </c>
      <c r="L240" s="887">
        <f t="shared" si="14"/>
        <v>482.14285714285705</v>
      </c>
      <c r="M240" s="888">
        <f t="shared" si="13"/>
        <v>4821.428571428571</v>
      </c>
      <c r="N240" s="1055">
        <v>5400</v>
      </c>
      <c r="O240" s="43" t="s">
        <v>44</v>
      </c>
      <c r="P240" s="830" t="s">
        <v>599</v>
      </c>
      <c r="Q240" s="921" t="s">
        <v>1483</v>
      </c>
      <c r="R240" s="879">
        <v>0</v>
      </c>
      <c r="S240" s="874"/>
    </row>
    <row r="241" spans="1:19" ht="45.75" customHeight="1">
      <c r="A241" s="829" t="s">
        <v>523</v>
      </c>
      <c r="B241" s="875" t="s">
        <v>53</v>
      </c>
      <c r="C241" s="883" t="s">
        <v>51</v>
      </c>
      <c r="D241" s="883" t="s">
        <v>54</v>
      </c>
      <c r="E241" s="877" t="s">
        <v>155</v>
      </c>
      <c r="F241" s="48" t="s">
        <v>156</v>
      </c>
      <c r="G241" s="48" t="s">
        <v>157</v>
      </c>
      <c r="H241" s="935" t="s">
        <v>645</v>
      </c>
      <c r="I241" s="43" t="s">
        <v>1</v>
      </c>
      <c r="J241" s="983">
        <v>15</v>
      </c>
      <c r="K241" s="984" t="s">
        <v>21</v>
      </c>
      <c r="L241" s="887">
        <f t="shared" si="14"/>
        <v>401.7857142857143</v>
      </c>
      <c r="M241" s="888">
        <f t="shared" si="13"/>
        <v>6026.785714285714</v>
      </c>
      <c r="N241" s="1055">
        <v>6750</v>
      </c>
      <c r="O241" s="43" t="s">
        <v>44</v>
      </c>
      <c r="P241" s="830" t="s">
        <v>599</v>
      </c>
      <c r="Q241" s="921" t="s">
        <v>1483</v>
      </c>
      <c r="R241" s="879">
        <v>0</v>
      </c>
      <c r="S241" s="874"/>
    </row>
    <row r="242" spans="1:19" ht="45.75" customHeight="1">
      <c r="A242" s="829" t="s">
        <v>524</v>
      </c>
      <c r="B242" s="875" t="s">
        <v>53</v>
      </c>
      <c r="C242" s="883" t="s">
        <v>51</v>
      </c>
      <c r="D242" s="883" t="s">
        <v>54</v>
      </c>
      <c r="E242" s="877" t="s">
        <v>158</v>
      </c>
      <c r="F242" s="48" t="s">
        <v>156</v>
      </c>
      <c r="G242" s="48" t="s">
        <v>159</v>
      </c>
      <c r="H242" s="935" t="s">
        <v>645</v>
      </c>
      <c r="I242" s="43" t="s">
        <v>1</v>
      </c>
      <c r="J242" s="983">
        <v>15</v>
      </c>
      <c r="K242" s="984" t="s">
        <v>21</v>
      </c>
      <c r="L242" s="887">
        <f t="shared" si="14"/>
        <v>669.6428571428571</v>
      </c>
      <c r="M242" s="888">
        <f t="shared" si="13"/>
        <v>10044.642857142857</v>
      </c>
      <c r="N242" s="1055">
        <v>11250</v>
      </c>
      <c r="O242" s="43" t="s">
        <v>44</v>
      </c>
      <c r="P242" s="830" t="s">
        <v>599</v>
      </c>
      <c r="Q242" s="921" t="s">
        <v>1483</v>
      </c>
      <c r="R242" s="879">
        <v>0</v>
      </c>
      <c r="S242" s="874"/>
    </row>
    <row r="243" spans="1:19" ht="45.75" customHeight="1">
      <c r="A243" s="829" t="s">
        <v>525</v>
      </c>
      <c r="B243" s="875" t="s">
        <v>53</v>
      </c>
      <c r="C243" s="883" t="s">
        <v>51</v>
      </c>
      <c r="D243" s="883" t="s">
        <v>54</v>
      </c>
      <c r="E243" s="877" t="s">
        <v>158</v>
      </c>
      <c r="F243" s="48" t="s">
        <v>156</v>
      </c>
      <c r="G243" s="48" t="s">
        <v>1448</v>
      </c>
      <c r="H243" s="935" t="s">
        <v>645</v>
      </c>
      <c r="I243" s="43" t="s">
        <v>1</v>
      </c>
      <c r="J243" s="983">
        <v>5</v>
      </c>
      <c r="K243" s="984" t="s">
        <v>21</v>
      </c>
      <c r="L243" s="887">
        <f t="shared" si="14"/>
        <v>1339.2857142857142</v>
      </c>
      <c r="M243" s="888">
        <f t="shared" si="13"/>
        <v>6696.428571428571</v>
      </c>
      <c r="N243" s="1055">
        <v>7500</v>
      </c>
      <c r="O243" s="43" t="s">
        <v>44</v>
      </c>
      <c r="P243" s="830" t="s">
        <v>599</v>
      </c>
      <c r="Q243" s="921" t="s">
        <v>1483</v>
      </c>
      <c r="R243" s="879">
        <v>0</v>
      </c>
      <c r="S243" s="874"/>
    </row>
    <row r="244" spans="1:19" ht="45.75" customHeight="1">
      <c r="A244" s="829" t="s">
        <v>526</v>
      </c>
      <c r="B244" s="875" t="s">
        <v>53</v>
      </c>
      <c r="C244" s="883" t="s">
        <v>51</v>
      </c>
      <c r="D244" s="883" t="s">
        <v>54</v>
      </c>
      <c r="E244" s="877" t="s">
        <v>158</v>
      </c>
      <c r="F244" s="46" t="s">
        <v>387</v>
      </c>
      <c r="G244" s="49" t="s">
        <v>362</v>
      </c>
      <c r="H244" s="49" t="s">
        <v>362</v>
      </c>
      <c r="I244" s="43" t="s">
        <v>1</v>
      </c>
      <c r="J244" s="983">
        <v>1</v>
      </c>
      <c r="K244" s="984" t="s">
        <v>21</v>
      </c>
      <c r="L244" s="887">
        <f t="shared" si="14"/>
        <v>3124.9999999999995</v>
      </c>
      <c r="M244" s="888">
        <f t="shared" si="13"/>
        <v>3124.9999999999995</v>
      </c>
      <c r="N244" s="1055">
        <v>3500</v>
      </c>
      <c r="O244" s="43" t="s">
        <v>44</v>
      </c>
      <c r="P244" s="830" t="s">
        <v>599</v>
      </c>
      <c r="Q244" s="921" t="s">
        <v>1483</v>
      </c>
      <c r="R244" s="879">
        <v>0</v>
      </c>
      <c r="S244" s="874"/>
    </row>
    <row r="245" spans="1:19" ht="45.75" customHeight="1">
      <c r="A245" s="829" t="s">
        <v>527</v>
      </c>
      <c r="B245" s="875" t="s">
        <v>53</v>
      </c>
      <c r="C245" s="883" t="s">
        <v>51</v>
      </c>
      <c r="D245" s="883" t="s">
        <v>54</v>
      </c>
      <c r="E245" s="877" t="s">
        <v>230</v>
      </c>
      <c r="F245" s="48" t="s">
        <v>231</v>
      </c>
      <c r="G245" s="48" t="s">
        <v>232</v>
      </c>
      <c r="H245" s="935" t="s">
        <v>1322</v>
      </c>
      <c r="I245" s="43" t="s">
        <v>1</v>
      </c>
      <c r="J245" s="983">
        <v>3</v>
      </c>
      <c r="K245" s="984" t="s">
        <v>21</v>
      </c>
      <c r="L245" s="887">
        <f t="shared" si="14"/>
        <v>580.3571428571428</v>
      </c>
      <c r="M245" s="888">
        <f t="shared" si="13"/>
        <v>1741.0714285714284</v>
      </c>
      <c r="N245" s="1055">
        <v>1950</v>
      </c>
      <c r="O245" s="43" t="s">
        <v>44</v>
      </c>
      <c r="P245" s="830" t="s">
        <v>599</v>
      </c>
      <c r="Q245" s="921" t="s">
        <v>1483</v>
      </c>
      <c r="R245" s="879">
        <v>0</v>
      </c>
      <c r="S245" s="874"/>
    </row>
    <row r="246" spans="1:19" ht="45.75" customHeight="1">
      <c r="A246" s="829" t="s">
        <v>528</v>
      </c>
      <c r="B246" s="875" t="s">
        <v>53</v>
      </c>
      <c r="C246" s="883" t="s">
        <v>51</v>
      </c>
      <c r="D246" s="883" t="s">
        <v>54</v>
      </c>
      <c r="E246" s="989" t="s">
        <v>1449</v>
      </c>
      <c r="F246" s="48" t="s">
        <v>1450</v>
      </c>
      <c r="G246" s="48" t="s">
        <v>1451</v>
      </c>
      <c r="H246" s="49" t="s">
        <v>363</v>
      </c>
      <c r="I246" s="43" t="s">
        <v>1</v>
      </c>
      <c r="J246" s="983">
        <v>4</v>
      </c>
      <c r="K246" s="984" t="s">
        <v>21</v>
      </c>
      <c r="L246" s="887">
        <f t="shared" si="14"/>
        <v>401.7857142857142</v>
      </c>
      <c r="M246" s="888">
        <f t="shared" si="13"/>
        <v>1607.1428571428569</v>
      </c>
      <c r="N246" s="1055">
        <v>1800</v>
      </c>
      <c r="O246" s="43" t="s">
        <v>44</v>
      </c>
      <c r="P246" s="830" t="s">
        <v>599</v>
      </c>
      <c r="Q246" s="921" t="s">
        <v>1483</v>
      </c>
      <c r="R246" s="879">
        <v>0</v>
      </c>
      <c r="S246" s="874"/>
    </row>
    <row r="247" spans="1:19" ht="45.75" customHeight="1">
      <c r="A247" s="829" t="s">
        <v>529</v>
      </c>
      <c r="B247" s="875" t="s">
        <v>53</v>
      </c>
      <c r="C247" s="883" t="s">
        <v>51</v>
      </c>
      <c r="D247" s="883" t="s">
        <v>54</v>
      </c>
      <c r="E247" s="877" t="s">
        <v>165</v>
      </c>
      <c r="F247" s="48" t="s">
        <v>161</v>
      </c>
      <c r="G247" s="48" t="s">
        <v>166</v>
      </c>
      <c r="H247" s="49" t="s">
        <v>365</v>
      </c>
      <c r="I247" s="43" t="s">
        <v>1</v>
      </c>
      <c r="J247" s="983">
        <v>50</v>
      </c>
      <c r="K247" s="984" t="s">
        <v>22</v>
      </c>
      <c r="L247" s="887">
        <f t="shared" si="14"/>
        <v>419.6428571428571</v>
      </c>
      <c r="M247" s="888">
        <f t="shared" si="13"/>
        <v>20982.142857142855</v>
      </c>
      <c r="N247" s="1055">
        <v>23500</v>
      </c>
      <c r="O247" s="43" t="s">
        <v>44</v>
      </c>
      <c r="P247" s="830" t="s">
        <v>599</v>
      </c>
      <c r="Q247" s="921" t="s">
        <v>1483</v>
      </c>
      <c r="R247" s="879">
        <v>0</v>
      </c>
      <c r="S247" s="874"/>
    </row>
    <row r="248" spans="1:19" ht="45.75" customHeight="1">
      <c r="A248" s="829" t="s">
        <v>530</v>
      </c>
      <c r="B248" s="875" t="s">
        <v>53</v>
      </c>
      <c r="C248" s="883" t="s">
        <v>51</v>
      </c>
      <c r="D248" s="883" t="s">
        <v>54</v>
      </c>
      <c r="E248" s="877" t="s">
        <v>160</v>
      </c>
      <c r="F248" s="48" t="s">
        <v>161</v>
      </c>
      <c r="G248" s="48" t="s">
        <v>162</v>
      </c>
      <c r="H248" s="49" t="s">
        <v>366</v>
      </c>
      <c r="I248" s="43" t="s">
        <v>1</v>
      </c>
      <c r="J248" s="983">
        <v>5</v>
      </c>
      <c r="K248" s="984" t="s">
        <v>22</v>
      </c>
      <c r="L248" s="887">
        <f t="shared" si="14"/>
        <v>4017.8571428571427</v>
      </c>
      <c r="M248" s="888">
        <f t="shared" si="13"/>
        <v>20089.285714285714</v>
      </c>
      <c r="N248" s="1055">
        <v>22500</v>
      </c>
      <c r="O248" s="43" t="s">
        <v>44</v>
      </c>
      <c r="P248" s="830" t="s">
        <v>599</v>
      </c>
      <c r="Q248" s="921" t="s">
        <v>1483</v>
      </c>
      <c r="R248" s="879">
        <v>0</v>
      </c>
      <c r="S248" s="874"/>
    </row>
    <row r="249" spans="1:19" ht="45.75" customHeight="1">
      <c r="A249" s="829" t="s">
        <v>531</v>
      </c>
      <c r="B249" s="875" t="s">
        <v>53</v>
      </c>
      <c r="C249" s="883" t="s">
        <v>51</v>
      </c>
      <c r="D249" s="883" t="s">
        <v>54</v>
      </c>
      <c r="E249" s="877" t="s">
        <v>163</v>
      </c>
      <c r="F249" s="48" t="s">
        <v>161</v>
      </c>
      <c r="G249" s="48" t="s">
        <v>164</v>
      </c>
      <c r="H249" s="49" t="s">
        <v>367</v>
      </c>
      <c r="I249" s="43" t="s">
        <v>1</v>
      </c>
      <c r="J249" s="983">
        <v>2800</v>
      </c>
      <c r="K249" s="984" t="s">
        <v>577</v>
      </c>
      <c r="L249" s="887">
        <f t="shared" si="14"/>
        <v>1071.4285714285713</v>
      </c>
      <c r="M249" s="888">
        <f t="shared" si="13"/>
        <v>2999999.9999999995</v>
      </c>
      <c r="N249" s="1055">
        <v>3360000</v>
      </c>
      <c r="O249" s="43" t="s">
        <v>44</v>
      </c>
      <c r="P249" s="830" t="s">
        <v>599</v>
      </c>
      <c r="Q249" s="921" t="s">
        <v>1483</v>
      </c>
      <c r="R249" s="879">
        <v>0</v>
      </c>
      <c r="S249" s="874"/>
    </row>
    <row r="250" spans="1:19" ht="45.75" customHeight="1">
      <c r="A250" s="829" t="s">
        <v>731</v>
      </c>
      <c r="B250" s="875" t="s">
        <v>53</v>
      </c>
      <c r="C250" s="883" t="s">
        <v>51</v>
      </c>
      <c r="D250" s="883" t="s">
        <v>54</v>
      </c>
      <c r="E250" s="877" t="s">
        <v>111</v>
      </c>
      <c r="F250" s="48" t="s">
        <v>112</v>
      </c>
      <c r="G250" s="48" t="s">
        <v>113</v>
      </c>
      <c r="H250" s="935" t="s">
        <v>379</v>
      </c>
      <c r="I250" s="43" t="s">
        <v>1</v>
      </c>
      <c r="J250" s="983">
        <v>100</v>
      </c>
      <c r="K250" s="984" t="s">
        <v>21</v>
      </c>
      <c r="L250" s="887">
        <f t="shared" si="14"/>
        <v>44.64285714285714</v>
      </c>
      <c r="M250" s="888">
        <f t="shared" si="13"/>
        <v>4464.285714285714</v>
      </c>
      <c r="N250" s="1055">
        <v>5000</v>
      </c>
      <c r="O250" s="43" t="s">
        <v>44</v>
      </c>
      <c r="P250" s="830" t="s">
        <v>599</v>
      </c>
      <c r="Q250" s="921" t="s">
        <v>1483</v>
      </c>
      <c r="R250" s="879">
        <v>0</v>
      </c>
      <c r="S250" s="874"/>
    </row>
    <row r="251" spans="1:19" ht="45.75" customHeight="1">
      <c r="A251" s="829" t="s">
        <v>532</v>
      </c>
      <c r="B251" s="875" t="s">
        <v>53</v>
      </c>
      <c r="C251" s="883" t="s">
        <v>51</v>
      </c>
      <c r="D251" s="883" t="s">
        <v>54</v>
      </c>
      <c r="E251" s="877" t="s">
        <v>411</v>
      </c>
      <c r="F251" s="48" t="s">
        <v>412</v>
      </c>
      <c r="G251" s="48" t="s">
        <v>413</v>
      </c>
      <c r="H251" s="935" t="s">
        <v>1323</v>
      </c>
      <c r="I251" s="43" t="s">
        <v>1</v>
      </c>
      <c r="J251" s="983">
        <v>30</v>
      </c>
      <c r="K251" s="984" t="s">
        <v>21</v>
      </c>
      <c r="L251" s="887">
        <f t="shared" si="14"/>
        <v>53.57142857142856</v>
      </c>
      <c r="M251" s="888">
        <f t="shared" si="13"/>
        <v>1607.1428571428569</v>
      </c>
      <c r="N251" s="1055">
        <v>1800</v>
      </c>
      <c r="O251" s="43" t="s">
        <v>44</v>
      </c>
      <c r="P251" s="830" t="s">
        <v>599</v>
      </c>
      <c r="Q251" s="921" t="s">
        <v>1483</v>
      </c>
      <c r="R251" s="879">
        <v>0</v>
      </c>
      <c r="S251" s="874"/>
    </row>
    <row r="252" spans="1:19" ht="45.75" customHeight="1">
      <c r="A252" s="829" t="s">
        <v>732</v>
      </c>
      <c r="B252" s="875" t="s">
        <v>53</v>
      </c>
      <c r="C252" s="883" t="s">
        <v>51</v>
      </c>
      <c r="D252" s="883" t="s">
        <v>54</v>
      </c>
      <c r="E252" s="877" t="s">
        <v>105</v>
      </c>
      <c r="F252" s="48" t="s">
        <v>106</v>
      </c>
      <c r="G252" s="48" t="s">
        <v>107</v>
      </c>
      <c r="H252" s="935" t="s">
        <v>368</v>
      </c>
      <c r="I252" s="43" t="s">
        <v>1</v>
      </c>
      <c r="J252" s="983">
        <v>19</v>
      </c>
      <c r="K252" s="984" t="s">
        <v>21</v>
      </c>
      <c r="L252" s="887">
        <f t="shared" si="14"/>
        <v>758.9285714285713</v>
      </c>
      <c r="M252" s="888">
        <f t="shared" si="13"/>
        <v>14419.642857142855</v>
      </c>
      <c r="N252" s="1055">
        <v>16150</v>
      </c>
      <c r="O252" s="43" t="s">
        <v>44</v>
      </c>
      <c r="P252" s="830" t="s">
        <v>599</v>
      </c>
      <c r="Q252" s="921" t="s">
        <v>1483</v>
      </c>
      <c r="R252" s="879">
        <v>0</v>
      </c>
      <c r="S252" s="874"/>
    </row>
    <row r="253" spans="1:19" ht="45.75" customHeight="1">
      <c r="A253" s="829" t="s">
        <v>533</v>
      </c>
      <c r="B253" s="875" t="s">
        <v>53</v>
      </c>
      <c r="C253" s="883" t="s">
        <v>51</v>
      </c>
      <c r="D253" s="883" t="s">
        <v>54</v>
      </c>
      <c r="E253" s="877" t="s">
        <v>105</v>
      </c>
      <c r="F253" s="48" t="s">
        <v>106</v>
      </c>
      <c r="G253" s="48" t="s">
        <v>1452</v>
      </c>
      <c r="H253" s="935" t="s">
        <v>368</v>
      </c>
      <c r="I253" s="43" t="s">
        <v>1</v>
      </c>
      <c r="J253" s="983">
        <v>20</v>
      </c>
      <c r="K253" s="984" t="s">
        <v>21</v>
      </c>
      <c r="L253" s="887">
        <f t="shared" si="14"/>
        <v>40.17857142857142</v>
      </c>
      <c r="M253" s="888">
        <f t="shared" si="13"/>
        <v>803.5714285714284</v>
      </c>
      <c r="N253" s="1055">
        <v>900</v>
      </c>
      <c r="O253" s="43" t="s">
        <v>44</v>
      </c>
      <c r="P253" s="830" t="s">
        <v>599</v>
      </c>
      <c r="Q253" s="921" t="s">
        <v>1483</v>
      </c>
      <c r="R253" s="879">
        <v>0</v>
      </c>
      <c r="S253" s="874"/>
    </row>
    <row r="254" spans="1:19" ht="45.75" customHeight="1">
      <c r="A254" s="829" t="s">
        <v>534</v>
      </c>
      <c r="B254" s="875" t="s">
        <v>53</v>
      </c>
      <c r="C254" s="883" t="s">
        <v>51</v>
      </c>
      <c r="D254" s="883" t="s">
        <v>54</v>
      </c>
      <c r="E254" s="877" t="s">
        <v>169</v>
      </c>
      <c r="F254" s="48" t="s">
        <v>170</v>
      </c>
      <c r="G254" s="48" t="s">
        <v>171</v>
      </c>
      <c r="H254" s="935" t="s">
        <v>369</v>
      </c>
      <c r="I254" s="43" t="s">
        <v>1</v>
      </c>
      <c r="J254" s="983">
        <v>150</v>
      </c>
      <c r="K254" s="984" t="s">
        <v>577</v>
      </c>
      <c r="L254" s="887">
        <f t="shared" si="14"/>
        <v>133.92857142857142</v>
      </c>
      <c r="M254" s="888">
        <f t="shared" si="13"/>
        <v>20089.285714285714</v>
      </c>
      <c r="N254" s="1055">
        <v>22500</v>
      </c>
      <c r="O254" s="43" t="s">
        <v>44</v>
      </c>
      <c r="P254" s="830" t="s">
        <v>599</v>
      </c>
      <c r="Q254" s="921" t="s">
        <v>1483</v>
      </c>
      <c r="R254" s="879">
        <v>0</v>
      </c>
      <c r="S254" s="874"/>
    </row>
    <row r="255" spans="1:19" ht="45.75" customHeight="1">
      <c r="A255" s="829" t="s">
        <v>535</v>
      </c>
      <c r="B255" s="875" t="s">
        <v>53</v>
      </c>
      <c r="C255" s="883" t="s">
        <v>51</v>
      </c>
      <c r="D255" s="883" t="s">
        <v>54</v>
      </c>
      <c r="E255" s="877" t="s">
        <v>414</v>
      </c>
      <c r="F255" s="48" t="s">
        <v>415</v>
      </c>
      <c r="G255" s="48" t="s">
        <v>416</v>
      </c>
      <c r="H255" s="49" t="s">
        <v>370</v>
      </c>
      <c r="I255" s="43" t="s">
        <v>1</v>
      </c>
      <c r="J255" s="983">
        <v>7</v>
      </c>
      <c r="K255" s="984" t="s">
        <v>23</v>
      </c>
      <c r="L255" s="887">
        <f t="shared" si="14"/>
        <v>2232.142857142857</v>
      </c>
      <c r="M255" s="888">
        <f t="shared" si="13"/>
        <v>15624.999999999998</v>
      </c>
      <c r="N255" s="1055">
        <v>17500</v>
      </c>
      <c r="O255" s="43" t="s">
        <v>44</v>
      </c>
      <c r="P255" s="830" t="s">
        <v>599</v>
      </c>
      <c r="Q255" s="921" t="s">
        <v>1483</v>
      </c>
      <c r="R255" s="879">
        <v>0</v>
      </c>
      <c r="S255" s="874"/>
    </row>
    <row r="256" spans="1:19" ht="45.75" customHeight="1">
      <c r="A256" s="829" t="s">
        <v>536</v>
      </c>
      <c r="B256" s="875" t="s">
        <v>53</v>
      </c>
      <c r="C256" s="883" t="s">
        <v>51</v>
      </c>
      <c r="D256" s="883" t="s">
        <v>54</v>
      </c>
      <c r="E256" s="877" t="s">
        <v>179</v>
      </c>
      <c r="F256" s="48" t="s">
        <v>180</v>
      </c>
      <c r="G256" s="48" t="s">
        <v>382</v>
      </c>
      <c r="H256" s="49" t="s">
        <v>381</v>
      </c>
      <c r="I256" s="43" t="s">
        <v>1</v>
      </c>
      <c r="J256" s="983">
        <v>10</v>
      </c>
      <c r="K256" s="984" t="s">
        <v>21</v>
      </c>
      <c r="L256" s="887">
        <f t="shared" si="14"/>
        <v>142.85714285714283</v>
      </c>
      <c r="M256" s="888">
        <f t="shared" si="13"/>
        <v>1428.5714285714284</v>
      </c>
      <c r="N256" s="1055">
        <v>1600</v>
      </c>
      <c r="O256" s="43" t="s">
        <v>44</v>
      </c>
      <c r="P256" s="830" t="s">
        <v>599</v>
      </c>
      <c r="Q256" s="921" t="s">
        <v>1483</v>
      </c>
      <c r="R256" s="879">
        <v>0</v>
      </c>
      <c r="S256" s="874"/>
    </row>
    <row r="257" spans="1:19" ht="45.75" customHeight="1">
      <c r="A257" s="829" t="s">
        <v>537</v>
      </c>
      <c r="B257" s="875" t="s">
        <v>53</v>
      </c>
      <c r="C257" s="883" t="s">
        <v>51</v>
      </c>
      <c r="D257" s="883" t="s">
        <v>54</v>
      </c>
      <c r="E257" s="877" t="s">
        <v>179</v>
      </c>
      <c r="F257" s="48" t="s">
        <v>180</v>
      </c>
      <c r="G257" s="48" t="s">
        <v>1453</v>
      </c>
      <c r="H257" s="49" t="s">
        <v>381</v>
      </c>
      <c r="I257" s="43" t="s">
        <v>1</v>
      </c>
      <c r="J257" s="983">
        <v>10</v>
      </c>
      <c r="K257" s="984" t="s">
        <v>21</v>
      </c>
      <c r="L257" s="887">
        <f t="shared" si="14"/>
        <v>223.2142857142857</v>
      </c>
      <c r="M257" s="888">
        <f t="shared" si="13"/>
        <v>2232.142857142857</v>
      </c>
      <c r="N257" s="1055">
        <v>2500</v>
      </c>
      <c r="O257" s="43" t="s">
        <v>44</v>
      </c>
      <c r="P257" s="830" t="s">
        <v>599</v>
      </c>
      <c r="Q257" s="921" t="s">
        <v>1483</v>
      </c>
      <c r="R257" s="879">
        <v>0</v>
      </c>
      <c r="S257" s="874"/>
    </row>
    <row r="258" spans="1:19" ht="45.75" customHeight="1">
      <c r="A258" s="829" t="s">
        <v>538</v>
      </c>
      <c r="B258" s="875" t="s">
        <v>53</v>
      </c>
      <c r="C258" s="883" t="s">
        <v>51</v>
      </c>
      <c r="D258" s="883" t="s">
        <v>54</v>
      </c>
      <c r="E258" s="877" t="s">
        <v>181</v>
      </c>
      <c r="F258" s="48" t="s">
        <v>182</v>
      </c>
      <c r="G258" s="48" t="s">
        <v>183</v>
      </c>
      <c r="H258" s="49" t="s">
        <v>371</v>
      </c>
      <c r="I258" s="43" t="s">
        <v>1</v>
      </c>
      <c r="J258" s="983">
        <v>70</v>
      </c>
      <c r="K258" s="984" t="s">
        <v>21</v>
      </c>
      <c r="L258" s="887">
        <f t="shared" si="14"/>
        <v>223.2142857142857</v>
      </c>
      <c r="M258" s="888">
        <f t="shared" si="13"/>
        <v>15624.999999999998</v>
      </c>
      <c r="N258" s="1055">
        <v>17500</v>
      </c>
      <c r="O258" s="43" t="s">
        <v>44</v>
      </c>
      <c r="P258" s="830" t="s">
        <v>599</v>
      </c>
      <c r="Q258" s="921" t="s">
        <v>1483</v>
      </c>
      <c r="R258" s="879">
        <v>0</v>
      </c>
      <c r="S258" s="874"/>
    </row>
    <row r="259" spans="1:19" ht="45.75" customHeight="1">
      <c r="A259" s="829" t="s">
        <v>539</v>
      </c>
      <c r="B259" s="875" t="s">
        <v>53</v>
      </c>
      <c r="C259" s="883" t="s">
        <v>51</v>
      </c>
      <c r="D259" s="883" t="s">
        <v>54</v>
      </c>
      <c r="E259" s="877" t="s">
        <v>177</v>
      </c>
      <c r="F259" s="48" t="s">
        <v>178</v>
      </c>
      <c r="G259" s="48" t="s">
        <v>178</v>
      </c>
      <c r="H259" s="935" t="s">
        <v>372</v>
      </c>
      <c r="I259" s="43" t="s">
        <v>1</v>
      </c>
      <c r="J259" s="983">
        <v>50</v>
      </c>
      <c r="K259" s="984" t="s">
        <v>21</v>
      </c>
      <c r="L259" s="887">
        <f t="shared" si="14"/>
        <v>214.28571428571428</v>
      </c>
      <c r="M259" s="888">
        <f t="shared" si="13"/>
        <v>10714.285714285714</v>
      </c>
      <c r="N259" s="1055">
        <v>12000</v>
      </c>
      <c r="O259" s="43" t="s">
        <v>44</v>
      </c>
      <c r="P259" s="830" t="s">
        <v>599</v>
      </c>
      <c r="Q259" s="921" t="s">
        <v>1483</v>
      </c>
      <c r="R259" s="879">
        <v>0</v>
      </c>
      <c r="S259" s="874"/>
    </row>
    <row r="260" spans="1:19" ht="45.75" customHeight="1">
      <c r="A260" s="829" t="s">
        <v>540</v>
      </c>
      <c r="B260" s="875" t="s">
        <v>53</v>
      </c>
      <c r="C260" s="883" t="s">
        <v>51</v>
      </c>
      <c r="D260" s="883" t="s">
        <v>54</v>
      </c>
      <c r="E260" s="877" t="s">
        <v>172</v>
      </c>
      <c r="F260" s="48" t="s">
        <v>173</v>
      </c>
      <c r="G260" s="48" t="s">
        <v>174</v>
      </c>
      <c r="H260" s="935" t="s">
        <v>373</v>
      </c>
      <c r="I260" s="43" t="s">
        <v>1</v>
      </c>
      <c r="J260" s="990">
        <v>13</v>
      </c>
      <c r="K260" s="984" t="s">
        <v>21</v>
      </c>
      <c r="L260" s="887">
        <f t="shared" si="14"/>
        <v>89.28571428571428</v>
      </c>
      <c r="M260" s="888">
        <f t="shared" si="13"/>
        <v>1160.7142857142856</v>
      </c>
      <c r="N260" s="1055">
        <v>1300</v>
      </c>
      <c r="O260" s="43" t="s">
        <v>44</v>
      </c>
      <c r="P260" s="830" t="s">
        <v>599</v>
      </c>
      <c r="Q260" s="921" t="s">
        <v>1483</v>
      </c>
      <c r="R260" s="879">
        <v>0</v>
      </c>
      <c r="S260" s="874"/>
    </row>
    <row r="261" spans="1:19" ht="45.75" customHeight="1">
      <c r="A261" s="829" t="s">
        <v>541</v>
      </c>
      <c r="B261" s="875" t="s">
        <v>53</v>
      </c>
      <c r="C261" s="883" t="s">
        <v>51</v>
      </c>
      <c r="D261" s="883" t="s">
        <v>54</v>
      </c>
      <c r="E261" s="877" t="s">
        <v>175</v>
      </c>
      <c r="F261" s="48" t="s">
        <v>385</v>
      </c>
      <c r="G261" s="48" t="s">
        <v>176</v>
      </c>
      <c r="H261" s="935" t="s">
        <v>1324</v>
      </c>
      <c r="I261" s="43" t="s">
        <v>1</v>
      </c>
      <c r="J261" s="991">
        <v>30</v>
      </c>
      <c r="K261" s="984" t="s">
        <v>21</v>
      </c>
      <c r="L261" s="887">
        <f t="shared" si="14"/>
        <v>2232.142857142857</v>
      </c>
      <c r="M261" s="888">
        <f t="shared" si="13"/>
        <v>66964.28571428571</v>
      </c>
      <c r="N261" s="1055">
        <v>75000</v>
      </c>
      <c r="O261" s="43" t="s">
        <v>44</v>
      </c>
      <c r="P261" s="830" t="s">
        <v>599</v>
      </c>
      <c r="Q261" s="921" t="s">
        <v>1483</v>
      </c>
      <c r="R261" s="879">
        <v>0</v>
      </c>
      <c r="S261" s="874"/>
    </row>
    <row r="262" spans="1:19" ht="45.75" customHeight="1">
      <c r="A262" s="829" t="s">
        <v>542</v>
      </c>
      <c r="B262" s="875" t="s">
        <v>53</v>
      </c>
      <c r="C262" s="883" t="s">
        <v>51</v>
      </c>
      <c r="D262" s="883" t="s">
        <v>54</v>
      </c>
      <c r="E262" s="877" t="s">
        <v>925</v>
      </c>
      <c r="F262" s="46" t="s">
        <v>331</v>
      </c>
      <c r="G262" s="49" t="s">
        <v>374</v>
      </c>
      <c r="H262" s="49" t="s">
        <v>374</v>
      </c>
      <c r="I262" s="43" t="s">
        <v>1</v>
      </c>
      <c r="J262" s="991">
        <v>20</v>
      </c>
      <c r="K262" s="984" t="s">
        <v>21</v>
      </c>
      <c r="L262" s="887">
        <f t="shared" si="14"/>
        <v>89.28571428571428</v>
      </c>
      <c r="M262" s="888">
        <f t="shared" si="13"/>
        <v>1785.7142857142856</v>
      </c>
      <c r="N262" s="47">
        <v>2000</v>
      </c>
      <c r="O262" s="43" t="s">
        <v>44</v>
      </c>
      <c r="P262" s="830" t="s">
        <v>599</v>
      </c>
      <c r="Q262" s="921" t="s">
        <v>1483</v>
      </c>
      <c r="R262" s="879">
        <v>0</v>
      </c>
      <c r="S262" s="874"/>
    </row>
    <row r="263" spans="1:19" ht="45.75" customHeight="1">
      <c r="A263" s="829" t="s">
        <v>543</v>
      </c>
      <c r="B263" s="875" t="s">
        <v>53</v>
      </c>
      <c r="C263" s="883" t="s">
        <v>51</v>
      </c>
      <c r="D263" s="883" t="s">
        <v>54</v>
      </c>
      <c r="E263" s="877" t="s">
        <v>184</v>
      </c>
      <c r="F263" s="48" t="s">
        <v>185</v>
      </c>
      <c r="G263" s="48" t="s">
        <v>186</v>
      </c>
      <c r="H263" s="49" t="s">
        <v>375</v>
      </c>
      <c r="I263" s="43" t="s">
        <v>1</v>
      </c>
      <c r="J263" s="991">
        <v>9</v>
      </c>
      <c r="K263" s="984" t="s">
        <v>21</v>
      </c>
      <c r="L263" s="887">
        <f t="shared" si="14"/>
        <v>276.7857142857143</v>
      </c>
      <c r="M263" s="888">
        <f t="shared" si="13"/>
        <v>2491.0714285714284</v>
      </c>
      <c r="N263" s="47">
        <v>2790</v>
      </c>
      <c r="O263" s="43" t="s">
        <v>44</v>
      </c>
      <c r="P263" s="830" t="s">
        <v>599</v>
      </c>
      <c r="Q263" s="921" t="s">
        <v>1483</v>
      </c>
      <c r="R263" s="879">
        <v>0</v>
      </c>
      <c r="S263" s="874"/>
    </row>
    <row r="264" spans="1:19" ht="45.75" customHeight="1">
      <c r="A264" s="829" t="s">
        <v>544</v>
      </c>
      <c r="B264" s="875" t="s">
        <v>53</v>
      </c>
      <c r="C264" s="883" t="s">
        <v>51</v>
      </c>
      <c r="D264" s="883" t="s">
        <v>54</v>
      </c>
      <c r="E264" s="48" t="s">
        <v>1454</v>
      </c>
      <c r="F264" s="48" t="s">
        <v>1455</v>
      </c>
      <c r="G264" s="48" t="s">
        <v>1456</v>
      </c>
      <c r="H264" s="49"/>
      <c r="I264" s="43" t="s">
        <v>1</v>
      </c>
      <c r="J264" s="991">
        <v>20</v>
      </c>
      <c r="K264" s="984" t="s">
        <v>21</v>
      </c>
      <c r="L264" s="887">
        <f t="shared" si="14"/>
        <v>223.2142857142857</v>
      </c>
      <c r="M264" s="888">
        <f t="shared" si="13"/>
        <v>4464.285714285714</v>
      </c>
      <c r="N264" s="47">
        <v>5000</v>
      </c>
      <c r="O264" s="43" t="s">
        <v>44</v>
      </c>
      <c r="P264" s="830" t="s">
        <v>599</v>
      </c>
      <c r="Q264" s="921" t="s">
        <v>1483</v>
      </c>
      <c r="R264" s="879">
        <v>0</v>
      </c>
      <c r="S264" s="874"/>
    </row>
    <row r="265" spans="1:19" ht="45.75" customHeight="1">
      <c r="A265" s="829" t="s">
        <v>545</v>
      </c>
      <c r="B265" s="875" t="s">
        <v>53</v>
      </c>
      <c r="C265" s="883" t="s">
        <v>51</v>
      </c>
      <c r="D265" s="883" t="s">
        <v>54</v>
      </c>
      <c r="E265" s="877" t="s">
        <v>163</v>
      </c>
      <c r="F265" s="48" t="s">
        <v>161</v>
      </c>
      <c r="G265" s="48" t="s">
        <v>164</v>
      </c>
      <c r="H265" s="49" t="s">
        <v>367</v>
      </c>
      <c r="I265" s="43" t="s">
        <v>1</v>
      </c>
      <c r="J265" s="983">
        <v>300</v>
      </c>
      <c r="K265" s="984" t="s">
        <v>577</v>
      </c>
      <c r="L265" s="887">
        <f>M265/J265</f>
        <v>1071.4285714285713</v>
      </c>
      <c r="M265" s="888">
        <f>N265/1.12</f>
        <v>321428.5714285714</v>
      </c>
      <c r="N265" s="1055">
        <v>360000</v>
      </c>
      <c r="O265" s="43" t="s">
        <v>44</v>
      </c>
      <c r="P265" s="830" t="s">
        <v>599</v>
      </c>
      <c r="Q265" s="921" t="s">
        <v>1483</v>
      </c>
      <c r="R265" s="879">
        <v>0</v>
      </c>
      <c r="S265" s="874"/>
    </row>
    <row r="266" spans="1:18" ht="87" customHeight="1">
      <c r="A266" s="829" t="s">
        <v>546</v>
      </c>
      <c r="B266" s="875" t="s">
        <v>53</v>
      </c>
      <c r="C266" s="883" t="s">
        <v>51</v>
      </c>
      <c r="D266" s="883" t="s">
        <v>54</v>
      </c>
      <c r="E266" s="877" t="s">
        <v>417</v>
      </c>
      <c r="F266" s="48" t="s">
        <v>418</v>
      </c>
      <c r="G266" s="48" t="s">
        <v>419</v>
      </c>
      <c r="H266" s="50" t="s">
        <v>300</v>
      </c>
      <c r="I266" s="43" t="s">
        <v>1</v>
      </c>
      <c r="J266" s="43">
        <v>45</v>
      </c>
      <c r="K266" s="43" t="s">
        <v>310</v>
      </c>
      <c r="L266" s="887">
        <f t="shared" si="14"/>
        <v>803.5714285714286</v>
      </c>
      <c r="M266" s="888">
        <f t="shared" si="13"/>
        <v>36160.71428571428</v>
      </c>
      <c r="N266" s="887">
        <v>40500</v>
      </c>
      <c r="O266" s="830" t="s">
        <v>44</v>
      </c>
      <c r="P266" s="830" t="s">
        <v>599</v>
      </c>
      <c r="Q266" s="921" t="s">
        <v>1483</v>
      </c>
      <c r="R266" s="934">
        <v>0</v>
      </c>
    </row>
    <row r="267" spans="1:18" ht="87" customHeight="1">
      <c r="A267" s="829" t="s">
        <v>547</v>
      </c>
      <c r="B267" s="875" t="s">
        <v>53</v>
      </c>
      <c r="C267" s="883" t="s">
        <v>51</v>
      </c>
      <c r="D267" s="883" t="s">
        <v>54</v>
      </c>
      <c r="E267" s="877" t="s">
        <v>417</v>
      </c>
      <c r="F267" s="48" t="s">
        <v>418</v>
      </c>
      <c r="G267" s="48" t="s">
        <v>419</v>
      </c>
      <c r="H267" s="50" t="s">
        <v>300</v>
      </c>
      <c r="I267" s="43" t="s">
        <v>1</v>
      </c>
      <c r="J267" s="43">
        <v>183</v>
      </c>
      <c r="K267" s="43" t="s">
        <v>310</v>
      </c>
      <c r="L267" s="887">
        <f>M267/J267</f>
        <v>234.76190476190476</v>
      </c>
      <c r="M267" s="888">
        <f>N267/1.12</f>
        <v>42961.42857142857</v>
      </c>
      <c r="N267" s="887">
        <v>48116.8</v>
      </c>
      <c r="O267" s="830" t="s">
        <v>45</v>
      </c>
      <c r="P267" s="830" t="s">
        <v>599</v>
      </c>
      <c r="Q267" s="921" t="s">
        <v>1483</v>
      </c>
      <c r="R267" s="934">
        <v>0</v>
      </c>
    </row>
    <row r="268" spans="1:18" ht="84" customHeight="1">
      <c r="A268" s="829" t="s">
        <v>548</v>
      </c>
      <c r="B268" s="875" t="s">
        <v>53</v>
      </c>
      <c r="C268" s="883" t="s">
        <v>51</v>
      </c>
      <c r="D268" s="883" t="s">
        <v>54</v>
      </c>
      <c r="E268" s="877" t="s">
        <v>417</v>
      </c>
      <c r="F268" s="48" t="s">
        <v>418</v>
      </c>
      <c r="G268" s="48" t="s">
        <v>419</v>
      </c>
      <c r="H268" s="896" t="s">
        <v>1393</v>
      </c>
      <c r="I268" s="43" t="s">
        <v>1</v>
      </c>
      <c r="J268" s="43">
        <v>300</v>
      </c>
      <c r="K268" s="43" t="s">
        <v>310</v>
      </c>
      <c r="L268" s="887">
        <f t="shared" si="14"/>
        <v>464.2857142857142</v>
      </c>
      <c r="M268" s="888">
        <f t="shared" si="13"/>
        <v>139285.71428571426</v>
      </c>
      <c r="N268" s="887">
        <v>156000</v>
      </c>
      <c r="O268" s="830" t="s">
        <v>44</v>
      </c>
      <c r="P268" s="830" t="s">
        <v>599</v>
      </c>
      <c r="Q268" s="921" t="s">
        <v>1483</v>
      </c>
      <c r="R268" s="934">
        <v>0</v>
      </c>
    </row>
    <row r="269" spans="1:18" ht="67.5" customHeight="1">
      <c r="A269" s="829" t="s">
        <v>549</v>
      </c>
      <c r="B269" s="875" t="s">
        <v>53</v>
      </c>
      <c r="C269" s="883" t="s">
        <v>51</v>
      </c>
      <c r="D269" s="883" t="s">
        <v>54</v>
      </c>
      <c r="E269" s="877" t="s">
        <v>421</v>
      </c>
      <c r="F269" s="48" t="s">
        <v>422</v>
      </c>
      <c r="G269" s="48" t="s">
        <v>301</v>
      </c>
      <c r="H269" s="48" t="s">
        <v>301</v>
      </c>
      <c r="I269" s="43" t="s">
        <v>1</v>
      </c>
      <c r="J269" s="43">
        <v>50</v>
      </c>
      <c r="K269" s="43" t="s">
        <v>310</v>
      </c>
      <c r="L269" s="887">
        <f t="shared" si="14"/>
        <v>133.92857142857142</v>
      </c>
      <c r="M269" s="888">
        <f t="shared" si="13"/>
        <v>6696.428571428571</v>
      </c>
      <c r="N269" s="887">
        <v>7500</v>
      </c>
      <c r="O269" s="43" t="s">
        <v>44</v>
      </c>
      <c r="P269" s="830" t="s">
        <v>599</v>
      </c>
      <c r="Q269" s="921" t="s">
        <v>1483</v>
      </c>
      <c r="R269" s="934">
        <v>0</v>
      </c>
    </row>
    <row r="270" spans="1:18" ht="67.5" customHeight="1">
      <c r="A270" s="829" t="s">
        <v>550</v>
      </c>
      <c r="B270" s="875" t="s">
        <v>53</v>
      </c>
      <c r="C270" s="883" t="s">
        <v>51</v>
      </c>
      <c r="D270" s="883" t="s">
        <v>54</v>
      </c>
      <c r="E270" s="42" t="s">
        <v>1394</v>
      </c>
      <c r="F270" s="42" t="s">
        <v>1395</v>
      </c>
      <c r="G270" s="42" t="s">
        <v>1396</v>
      </c>
      <c r="H270" s="42" t="s">
        <v>1396</v>
      </c>
      <c r="I270" s="43" t="s">
        <v>1</v>
      </c>
      <c r="J270" s="43">
        <v>120</v>
      </c>
      <c r="K270" s="43" t="s">
        <v>42</v>
      </c>
      <c r="L270" s="887">
        <f t="shared" si="14"/>
        <v>401.7857142857143</v>
      </c>
      <c r="M270" s="888">
        <f t="shared" si="13"/>
        <v>48214.28571428571</v>
      </c>
      <c r="N270" s="887">
        <v>54000</v>
      </c>
      <c r="O270" s="43" t="s">
        <v>44</v>
      </c>
      <c r="P270" s="830" t="s">
        <v>599</v>
      </c>
      <c r="Q270" s="921" t="s">
        <v>1483</v>
      </c>
      <c r="R270" s="934">
        <v>0</v>
      </c>
    </row>
    <row r="271" spans="1:18" ht="90" customHeight="1">
      <c r="A271" s="829" t="s">
        <v>551</v>
      </c>
      <c r="B271" s="875" t="s">
        <v>53</v>
      </c>
      <c r="C271" s="883" t="s">
        <v>51</v>
      </c>
      <c r="D271" s="883" t="s">
        <v>54</v>
      </c>
      <c r="E271" s="921" t="s">
        <v>423</v>
      </c>
      <c r="F271" s="46" t="s">
        <v>40</v>
      </c>
      <c r="G271" s="992" t="s">
        <v>424</v>
      </c>
      <c r="H271" s="908" t="s">
        <v>302</v>
      </c>
      <c r="I271" s="43" t="s">
        <v>1</v>
      </c>
      <c r="J271" s="43">
        <v>40</v>
      </c>
      <c r="K271" s="43" t="s">
        <v>42</v>
      </c>
      <c r="L271" s="887">
        <f t="shared" si="14"/>
        <v>62.499999999999986</v>
      </c>
      <c r="M271" s="888">
        <f t="shared" si="13"/>
        <v>2499.9999999999995</v>
      </c>
      <c r="N271" s="942">
        <v>2800</v>
      </c>
      <c r="O271" s="43" t="s">
        <v>44</v>
      </c>
      <c r="P271" s="830" t="s">
        <v>599</v>
      </c>
      <c r="Q271" s="921" t="s">
        <v>1483</v>
      </c>
      <c r="R271" s="934">
        <v>0</v>
      </c>
    </row>
    <row r="272" spans="1:18" ht="90" customHeight="1">
      <c r="A272" s="829" t="s">
        <v>854</v>
      </c>
      <c r="B272" s="875" t="s">
        <v>53</v>
      </c>
      <c r="C272" s="883" t="s">
        <v>51</v>
      </c>
      <c r="D272" s="883" t="s">
        <v>54</v>
      </c>
      <c r="E272" s="877" t="s">
        <v>192</v>
      </c>
      <c r="F272" s="48" t="s">
        <v>29</v>
      </c>
      <c r="G272" s="48" t="s">
        <v>193</v>
      </c>
      <c r="H272" s="46" t="s">
        <v>56</v>
      </c>
      <c r="I272" s="43" t="s">
        <v>1</v>
      </c>
      <c r="J272" s="43">
        <v>41</v>
      </c>
      <c r="K272" s="43" t="s">
        <v>30</v>
      </c>
      <c r="L272" s="887">
        <f t="shared" si="14"/>
        <v>203.397212543554</v>
      </c>
      <c r="M272" s="888">
        <f aca="true" t="shared" si="15" ref="M272:M313">N272/1.12</f>
        <v>8339.285714285714</v>
      </c>
      <c r="N272" s="942">
        <v>9340</v>
      </c>
      <c r="O272" s="43" t="s">
        <v>44</v>
      </c>
      <c r="P272" s="830" t="s">
        <v>599</v>
      </c>
      <c r="Q272" s="921" t="s">
        <v>1483</v>
      </c>
      <c r="R272" s="934">
        <v>0</v>
      </c>
    </row>
    <row r="273" spans="1:18" ht="90" customHeight="1">
      <c r="A273" s="829" t="s">
        <v>855</v>
      </c>
      <c r="B273" s="875" t="s">
        <v>53</v>
      </c>
      <c r="C273" s="883" t="s">
        <v>51</v>
      </c>
      <c r="D273" s="883" t="s">
        <v>54</v>
      </c>
      <c r="E273" s="877" t="s">
        <v>431</v>
      </c>
      <c r="F273" s="49" t="s">
        <v>838</v>
      </c>
      <c r="G273" s="49" t="s">
        <v>838</v>
      </c>
      <c r="H273" s="49" t="s">
        <v>839</v>
      </c>
      <c r="I273" s="43" t="s">
        <v>1</v>
      </c>
      <c r="J273" s="43">
        <v>60</v>
      </c>
      <c r="K273" s="43" t="s">
        <v>41</v>
      </c>
      <c r="L273" s="887">
        <f aca="true" t="shared" si="16" ref="L273:L304">M273/J273</f>
        <v>312.5</v>
      </c>
      <c r="M273" s="888">
        <f t="shared" si="15"/>
        <v>18750</v>
      </c>
      <c r="N273" s="887">
        <v>21000</v>
      </c>
      <c r="O273" s="43" t="s">
        <v>44</v>
      </c>
      <c r="P273" s="830" t="s">
        <v>599</v>
      </c>
      <c r="Q273" s="921" t="s">
        <v>1483</v>
      </c>
      <c r="R273" s="934">
        <v>0</v>
      </c>
    </row>
    <row r="274" spans="1:18" ht="74.25" customHeight="1">
      <c r="A274" s="829" t="s">
        <v>856</v>
      </c>
      <c r="B274" s="875" t="s">
        <v>53</v>
      </c>
      <c r="C274" s="883" t="s">
        <v>51</v>
      </c>
      <c r="D274" s="883" t="s">
        <v>54</v>
      </c>
      <c r="E274" s="877" t="s">
        <v>434</v>
      </c>
      <c r="F274" s="48" t="s">
        <v>39</v>
      </c>
      <c r="G274" s="993" t="s">
        <v>435</v>
      </c>
      <c r="H274" s="994" t="s">
        <v>1325</v>
      </c>
      <c r="I274" s="43" t="s">
        <v>1</v>
      </c>
      <c r="J274" s="43">
        <v>150</v>
      </c>
      <c r="K274" s="43" t="s">
        <v>41</v>
      </c>
      <c r="L274" s="887">
        <f t="shared" si="16"/>
        <v>401.7857142857143</v>
      </c>
      <c r="M274" s="888">
        <f t="shared" si="15"/>
        <v>60267.85714285714</v>
      </c>
      <c r="N274" s="887">
        <v>67500</v>
      </c>
      <c r="O274" s="43" t="s">
        <v>44</v>
      </c>
      <c r="P274" s="830" t="s">
        <v>599</v>
      </c>
      <c r="Q274" s="921" t="s">
        <v>1483</v>
      </c>
      <c r="R274" s="934">
        <v>0</v>
      </c>
    </row>
    <row r="275" spans="1:18" ht="74.25" customHeight="1">
      <c r="A275" s="829" t="s">
        <v>857</v>
      </c>
      <c r="B275" s="875" t="s">
        <v>53</v>
      </c>
      <c r="C275" s="883" t="s">
        <v>51</v>
      </c>
      <c r="D275" s="883" t="s">
        <v>54</v>
      </c>
      <c r="E275" s="877" t="s">
        <v>194</v>
      </c>
      <c r="F275" s="48" t="s">
        <v>195</v>
      </c>
      <c r="G275" s="48" t="s">
        <v>196</v>
      </c>
      <c r="H275" s="49" t="s">
        <v>840</v>
      </c>
      <c r="I275" s="43" t="s">
        <v>1</v>
      </c>
      <c r="J275" s="43">
        <v>100</v>
      </c>
      <c r="K275" s="43" t="s">
        <v>310</v>
      </c>
      <c r="L275" s="887">
        <f t="shared" si="16"/>
        <v>580.3571428571428</v>
      </c>
      <c r="M275" s="888">
        <f t="shared" si="15"/>
        <v>58035.71428571428</v>
      </c>
      <c r="N275" s="887">
        <v>65000</v>
      </c>
      <c r="O275" s="43" t="s">
        <v>44</v>
      </c>
      <c r="P275" s="830" t="s">
        <v>599</v>
      </c>
      <c r="Q275" s="921" t="s">
        <v>1483</v>
      </c>
      <c r="R275" s="934">
        <v>0</v>
      </c>
    </row>
    <row r="276" spans="1:18" ht="52.5" customHeight="1">
      <c r="A276" s="829" t="s">
        <v>858</v>
      </c>
      <c r="B276" s="875" t="s">
        <v>53</v>
      </c>
      <c r="C276" s="883" t="s">
        <v>51</v>
      </c>
      <c r="D276" s="883" t="s">
        <v>54</v>
      </c>
      <c r="E276" s="877" t="s">
        <v>426</v>
      </c>
      <c r="F276" s="48" t="s">
        <v>425</v>
      </c>
      <c r="G276" s="993" t="s">
        <v>427</v>
      </c>
      <c r="H276" s="994" t="s">
        <v>303</v>
      </c>
      <c r="I276" s="43" t="s">
        <v>1</v>
      </c>
      <c r="J276" s="43">
        <v>20</v>
      </c>
      <c r="K276" s="43" t="s">
        <v>41</v>
      </c>
      <c r="L276" s="887">
        <f t="shared" si="16"/>
        <v>892.8571428571428</v>
      </c>
      <c r="M276" s="888">
        <f t="shared" si="15"/>
        <v>17857.142857142855</v>
      </c>
      <c r="N276" s="1056">
        <v>20000</v>
      </c>
      <c r="O276" s="43" t="s">
        <v>44</v>
      </c>
      <c r="P276" s="830" t="s">
        <v>599</v>
      </c>
      <c r="Q276" s="921" t="s">
        <v>1483</v>
      </c>
      <c r="R276" s="934">
        <v>0</v>
      </c>
    </row>
    <row r="277" spans="1:18" ht="52.5" customHeight="1">
      <c r="A277" s="829" t="s">
        <v>859</v>
      </c>
      <c r="B277" s="875" t="s">
        <v>53</v>
      </c>
      <c r="C277" s="883" t="s">
        <v>51</v>
      </c>
      <c r="D277" s="883" t="s">
        <v>54</v>
      </c>
      <c r="E277" s="877" t="s">
        <v>426</v>
      </c>
      <c r="F277" s="48" t="s">
        <v>425</v>
      </c>
      <c r="G277" s="908" t="s">
        <v>841</v>
      </c>
      <c r="H277" s="908" t="s">
        <v>842</v>
      </c>
      <c r="I277" s="49" t="s">
        <v>1</v>
      </c>
      <c r="J277" s="43">
        <v>10</v>
      </c>
      <c r="K277" s="43" t="s">
        <v>41</v>
      </c>
      <c r="L277" s="887">
        <f t="shared" si="16"/>
        <v>758.9285714285713</v>
      </c>
      <c r="M277" s="888">
        <f t="shared" si="15"/>
        <v>7589.285714285714</v>
      </c>
      <c r="N277" s="1057">
        <v>8500</v>
      </c>
      <c r="O277" s="43" t="s">
        <v>44</v>
      </c>
      <c r="P277" s="830" t="s">
        <v>599</v>
      </c>
      <c r="Q277" s="921" t="s">
        <v>1483</v>
      </c>
      <c r="R277" s="934">
        <v>0</v>
      </c>
    </row>
    <row r="278" spans="1:18" ht="67.5" customHeight="1">
      <c r="A278" s="829" t="s">
        <v>860</v>
      </c>
      <c r="B278" s="875" t="s">
        <v>53</v>
      </c>
      <c r="C278" s="883" t="s">
        <v>51</v>
      </c>
      <c r="D278" s="883" t="s">
        <v>54</v>
      </c>
      <c r="E278" s="877" t="s">
        <v>197</v>
      </c>
      <c r="F278" s="48" t="s">
        <v>1397</v>
      </c>
      <c r="G278" s="46" t="s">
        <v>646</v>
      </c>
      <c r="H278" s="46" t="s">
        <v>646</v>
      </c>
      <c r="I278" s="49" t="s">
        <v>1</v>
      </c>
      <c r="J278" s="43">
        <v>30</v>
      </c>
      <c r="K278" s="43" t="s">
        <v>41</v>
      </c>
      <c r="L278" s="887">
        <f t="shared" si="16"/>
        <v>1205.3571428571427</v>
      </c>
      <c r="M278" s="888">
        <f t="shared" si="15"/>
        <v>36160.71428571428</v>
      </c>
      <c r="N278" s="1057">
        <v>40500</v>
      </c>
      <c r="O278" s="43" t="s">
        <v>44</v>
      </c>
      <c r="P278" s="830" t="s">
        <v>599</v>
      </c>
      <c r="Q278" s="921" t="s">
        <v>1483</v>
      </c>
      <c r="R278" s="934">
        <v>0</v>
      </c>
    </row>
    <row r="279" spans="1:18" ht="111" customHeight="1">
      <c r="A279" s="829" t="s">
        <v>552</v>
      </c>
      <c r="B279" s="875" t="s">
        <v>53</v>
      </c>
      <c r="C279" s="883" t="s">
        <v>51</v>
      </c>
      <c r="D279" s="883" t="s">
        <v>54</v>
      </c>
      <c r="E279" s="877" t="s">
        <v>199</v>
      </c>
      <c r="F279" s="48" t="s">
        <v>200</v>
      </c>
      <c r="G279" s="48" t="s">
        <v>201</v>
      </c>
      <c r="H279" s="46" t="s">
        <v>1398</v>
      </c>
      <c r="I279" s="49" t="s">
        <v>1</v>
      </c>
      <c r="J279" s="43">
        <v>70</v>
      </c>
      <c r="K279" s="43" t="s">
        <v>41</v>
      </c>
      <c r="L279" s="887">
        <f t="shared" si="16"/>
        <v>419.6428571428571</v>
      </c>
      <c r="M279" s="888">
        <f t="shared" si="15"/>
        <v>29374.999999999996</v>
      </c>
      <c r="N279" s="1057">
        <v>32900</v>
      </c>
      <c r="O279" s="43" t="s">
        <v>44</v>
      </c>
      <c r="P279" s="830" t="s">
        <v>599</v>
      </c>
      <c r="Q279" s="921" t="s">
        <v>1483</v>
      </c>
      <c r="R279" s="934">
        <v>0</v>
      </c>
    </row>
    <row r="280" spans="1:18" ht="66" customHeight="1">
      <c r="A280" s="829" t="s">
        <v>553</v>
      </c>
      <c r="B280" s="875" t="s">
        <v>53</v>
      </c>
      <c r="C280" s="883" t="s">
        <v>51</v>
      </c>
      <c r="D280" s="883" t="s">
        <v>54</v>
      </c>
      <c r="E280" s="877" t="s">
        <v>431</v>
      </c>
      <c r="F280" s="48" t="s">
        <v>432</v>
      </c>
      <c r="G280" s="68" t="s">
        <v>433</v>
      </c>
      <c r="H280" s="886" t="s">
        <v>648</v>
      </c>
      <c r="I280" s="49" t="s">
        <v>1</v>
      </c>
      <c r="J280" s="830">
        <v>12</v>
      </c>
      <c r="K280" s="830" t="s">
        <v>41</v>
      </c>
      <c r="L280" s="887">
        <f t="shared" si="16"/>
        <v>1205.357142857143</v>
      </c>
      <c r="M280" s="888">
        <f t="shared" si="15"/>
        <v>14464.285714285714</v>
      </c>
      <c r="N280" s="942">
        <v>16200</v>
      </c>
      <c r="O280" s="43" t="s">
        <v>44</v>
      </c>
      <c r="P280" s="830" t="s">
        <v>599</v>
      </c>
      <c r="Q280" s="921" t="s">
        <v>1483</v>
      </c>
      <c r="R280" s="879">
        <v>0</v>
      </c>
    </row>
    <row r="281" spans="1:18" ht="67.5" customHeight="1">
      <c r="A281" s="829" t="s">
        <v>733</v>
      </c>
      <c r="B281" s="875" t="s">
        <v>53</v>
      </c>
      <c r="C281" s="883" t="s">
        <v>51</v>
      </c>
      <c r="D281" s="883" t="s">
        <v>54</v>
      </c>
      <c r="E281" s="877" t="s">
        <v>442</v>
      </c>
      <c r="F281" s="48" t="s">
        <v>443</v>
      </c>
      <c r="G281" s="48" t="s">
        <v>444</v>
      </c>
      <c r="H281" s="46" t="s">
        <v>309</v>
      </c>
      <c r="I281" s="49" t="s">
        <v>1</v>
      </c>
      <c r="J281" s="984">
        <v>3</v>
      </c>
      <c r="K281" s="830" t="s">
        <v>41</v>
      </c>
      <c r="L281" s="887">
        <f t="shared" si="16"/>
        <v>1339.2857142857142</v>
      </c>
      <c r="M281" s="888">
        <f t="shared" si="15"/>
        <v>4017.8571428571427</v>
      </c>
      <c r="N281" s="880">
        <v>4500</v>
      </c>
      <c r="O281" s="43" t="s">
        <v>44</v>
      </c>
      <c r="P281" s="830" t="s">
        <v>599</v>
      </c>
      <c r="Q281" s="921" t="s">
        <v>1483</v>
      </c>
      <c r="R281" s="934">
        <v>0</v>
      </c>
    </row>
    <row r="282" spans="1:18" ht="38.25" customHeight="1">
      <c r="A282" s="829" t="s">
        <v>554</v>
      </c>
      <c r="B282" s="875" t="s">
        <v>53</v>
      </c>
      <c r="C282" s="883" t="s">
        <v>51</v>
      </c>
      <c r="D282" s="883" t="s">
        <v>54</v>
      </c>
      <c r="E282" s="995" t="s">
        <v>1136</v>
      </c>
      <c r="F282" s="885" t="s">
        <v>1155</v>
      </c>
      <c r="G282" s="885" t="s">
        <v>1155</v>
      </c>
      <c r="H282" s="885" t="s">
        <v>1156</v>
      </c>
      <c r="I282" s="886" t="s">
        <v>1</v>
      </c>
      <c r="J282" s="996">
        <v>50</v>
      </c>
      <c r="K282" s="997" t="s">
        <v>1159</v>
      </c>
      <c r="L282" s="887">
        <f t="shared" si="16"/>
        <v>375</v>
      </c>
      <c r="M282" s="888">
        <f t="shared" si="15"/>
        <v>18750</v>
      </c>
      <c r="N282" s="942">
        <v>21000</v>
      </c>
      <c r="O282" s="43" t="s">
        <v>44</v>
      </c>
      <c r="P282" s="830" t="s">
        <v>599</v>
      </c>
      <c r="Q282" s="921" t="s">
        <v>1483</v>
      </c>
      <c r="R282" s="934">
        <v>0</v>
      </c>
    </row>
    <row r="283" spans="1:18" ht="42" customHeight="1">
      <c r="A283" s="829" t="s">
        <v>555</v>
      </c>
      <c r="B283" s="875" t="s">
        <v>53</v>
      </c>
      <c r="C283" s="883" t="s">
        <v>51</v>
      </c>
      <c r="D283" s="883" t="s">
        <v>54</v>
      </c>
      <c r="E283" s="987" t="s">
        <v>1136</v>
      </c>
      <c r="F283" s="46" t="s">
        <v>1155</v>
      </c>
      <c r="G283" s="46" t="s">
        <v>1155</v>
      </c>
      <c r="H283" s="885" t="s">
        <v>1308</v>
      </c>
      <c r="I283" s="49" t="s">
        <v>1</v>
      </c>
      <c r="J283" s="996">
        <v>100</v>
      </c>
      <c r="K283" s="947" t="s">
        <v>1159</v>
      </c>
      <c r="L283" s="887">
        <f t="shared" si="16"/>
        <v>223.2142857142857</v>
      </c>
      <c r="M283" s="888">
        <f t="shared" si="15"/>
        <v>22321.42857142857</v>
      </c>
      <c r="N283" s="942">
        <v>25000</v>
      </c>
      <c r="O283" s="43" t="s">
        <v>44</v>
      </c>
      <c r="P283" s="830" t="s">
        <v>599</v>
      </c>
      <c r="Q283" s="921" t="s">
        <v>1483</v>
      </c>
      <c r="R283" s="934">
        <v>0</v>
      </c>
    </row>
    <row r="284" spans="1:18" ht="42" customHeight="1">
      <c r="A284" s="829" t="s">
        <v>556</v>
      </c>
      <c r="B284" s="875" t="s">
        <v>53</v>
      </c>
      <c r="C284" s="883" t="s">
        <v>51</v>
      </c>
      <c r="D284" s="883" t="s">
        <v>54</v>
      </c>
      <c r="E284" s="998" t="s">
        <v>1399</v>
      </c>
      <c r="F284" s="42" t="s">
        <v>1400</v>
      </c>
      <c r="G284" s="42" t="s">
        <v>1401</v>
      </c>
      <c r="H284" s="42" t="s">
        <v>1401</v>
      </c>
      <c r="I284" s="49" t="s">
        <v>1</v>
      </c>
      <c r="J284" s="43">
        <v>15</v>
      </c>
      <c r="K284" s="43" t="s">
        <v>41</v>
      </c>
      <c r="L284" s="887">
        <f t="shared" si="16"/>
        <v>892.8571428571428</v>
      </c>
      <c r="M284" s="888">
        <f t="shared" si="15"/>
        <v>13392.857142857141</v>
      </c>
      <c r="N284" s="1048">
        <v>15000</v>
      </c>
      <c r="O284" s="43" t="s">
        <v>44</v>
      </c>
      <c r="P284" s="830" t="s">
        <v>599</v>
      </c>
      <c r="Q284" s="921" t="s">
        <v>1483</v>
      </c>
      <c r="R284" s="934">
        <v>0</v>
      </c>
    </row>
    <row r="285" spans="1:18" ht="52.5" customHeight="1">
      <c r="A285" s="829" t="s">
        <v>557</v>
      </c>
      <c r="B285" s="875" t="s">
        <v>53</v>
      </c>
      <c r="C285" s="883" t="s">
        <v>51</v>
      </c>
      <c r="D285" s="883" t="s">
        <v>54</v>
      </c>
      <c r="E285" s="41" t="s">
        <v>1403</v>
      </c>
      <c r="F285" s="42" t="s">
        <v>1404</v>
      </c>
      <c r="G285" s="42" t="s">
        <v>1405</v>
      </c>
      <c r="H285" s="42" t="s">
        <v>1402</v>
      </c>
      <c r="I285" s="49" t="s">
        <v>1</v>
      </c>
      <c r="J285" s="43">
        <v>4</v>
      </c>
      <c r="K285" s="43" t="s">
        <v>41</v>
      </c>
      <c r="L285" s="887">
        <f t="shared" si="16"/>
        <v>401.7857142857142</v>
      </c>
      <c r="M285" s="888">
        <f t="shared" si="15"/>
        <v>1607.1428571428569</v>
      </c>
      <c r="N285" s="1048">
        <v>1800</v>
      </c>
      <c r="O285" s="43" t="s">
        <v>44</v>
      </c>
      <c r="P285" s="830" t="s">
        <v>599</v>
      </c>
      <c r="Q285" s="921" t="s">
        <v>1483</v>
      </c>
      <c r="R285" s="934">
        <v>0</v>
      </c>
    </row>
    <row r="286" spans="1:18" ht="58.5" customHeight="1">
      <c r="A286" s="829" t="s">
        <v>734</v>
      </c>
      <c r="B286" s="875" t="s">
        <v>53</v>
      </c>
      <c r="C286" s="883" t="s">
        <v>51</v>
      </c>
      <c r="D286" s="883" t="s">
        <v>54</v>
      </c>
      <c r="E286" s="41" t="s">
        <v>1409</v>
      </c>
      <c r="F286" s="42" t="s">
        <v>1410</v>
      </c>
      <c r="G286" s="42" t="s">
        <v>1411</v>
      </c>
      <c r="H286" s="42" t="s">
        <v>1411</v>
      </c>
      <c r="I286" s="49" t="s">
        <v>1</v>
      </c>
      <c r="J286" s="59">
        <v>2</v>
      </c>
      <c r="K286" s="43" t="s">
        <v>41</v>
      </c>
      <c r="L286" s="887">
        <f t="shared" si="16"/>
        <v>2232.142857142857</v>
      </c>
      <c r="M286" s="888">
        <f t="shared" si="15"/>
        <v>4464.285714285714</v>
      </c>
      <c r="N286" s="880">
        <v>5000</v>
      </c>
      <c r="O286" s="43" t="s">
        <v>44</v>
      </c>
      <c r="P286" s="830" t="s">
        <v>599</v>
      </c>
      <c r="Q286" s="921" t="s">
        <v>1483</v>
      </c>
      <c r="R286" s="934">
        <v>0</v>
      </c>
    </row>
    <row r="287" spans="1:18" ht="58.5" customHeight="1">
      <c r="A287" s="829" t="s">
        <v>558</v>
      </c>
      <c r="B287" s="875" t="s">
        <v>53</v>
      </c>
      <c r="C287" s="883" t="s">
        <v>51</v>
      </c>
      <c r="D287" s="883" t="s">
        <v>54</v>
      </c>
      <c r="E287" s="998" t="s">
        <v>1412</v>
      </c>
      <c r="F287" s="42" t="s">
        <v>1413</v>
      </c>
      <c r="G287" s="42" t="s">
        <v>1414</v>
      </c>
      <c r="H287" s="42" t="s">
        <v>1414</v>
      </c>
      <c r="I287" s="49" t="s">
        <v>1</v>
      </c>
      <c r="J287" s="59">
        <v>2</v>
      </c>
      <c r="K287" s="43" t="s">
        <v>41</v>
      </c>
      <c r="L287" s="887">
        <f t="shared" si="16"/>
        <v>401.7857142857142</v>
      </c>
      <c r="M287" s="888">
        <f t="shared" si="15"/>
        <v>803.5714285714284</v>
      </c>
      <c r="N287" s="888">
        <v>900</v>
      </c>
      <c r="O287" s="43" t="s">
        <v>44</v>
      </c>
      <c r="P287" s="830" t="s">
        <v>599</v>
      </c>
      <c r="Q287" s="921" t="s">
        <v>1483</v>
      </c>
      <c r="R287" s="934">
        <v>0</v>
      </c>
    </row>
    <row r="288" spans="1:18" ht="58.5" customHeight="1">
      <c r="A288" s="829" t="s">
        <v>559</v>
      </c>
      <c r="B288" s="875" t="s">
        <v>53</v>
      </c>
      <c r="C288" s="883" t="s">
        <v>51</v>
      </c>
      <c r="D288" s="883" t="s">
        <v>54</v>
      </c>
      <c r="E288" s="41" t="s">
        <v>1432</v>
      </c>
      <c r="F288" s="42" t="s">
        <v>1429</v>
      </c>
      <c r="G288" s="42" t="s">
        <v>1433</v>
      </c>
      <c r="H288" s="42" t="s">
        <v>1433</v>
      </c>
      <c r="I288" s="49" t="s">
        <v>1</v>
      </c>
      <c r="J288" s="43">
        <v>1</v>
      </c>
      <c r="K288" s="43" t="s">
        <v>41</v>
      </c>
      <c r="L288" s="887">
        <f t="shared" si="16"/>
        <v>31249.999999999996</v>
      </c>
      <c r="M288" s="888">
        <f t="shared" si="15"/>
        <v>31249.999999999996</v>
      </c>
      <c r="N288" s="942">
        <v>35000</v>
      </c>
      <c r="O288" s="43" t="s">
        <v>58</v>
      </c>
      <c r="P288" s="830" t="s">
        <v>599</v>
      </c>
      <c r="Q288" s="921" t="s">
        <v>1483</v>
      </c>
      <c r="R288" s="934">
        <v>0</v>
      </c>
    </row>
    <row r="289" spans="1:18" ht="58.5" customHeight="1">
      <c r="A289" s="829" t="s">
        <v>560</v>
      </c>
      <c r="B289" s="875" t="s">
        <v>53</v>
      </c>
      <c r="C289" s="883" t="s">
        <v>51</v>
      </c>
      <c r="D289" s="883" t="s">
        <v>54</v>
      </c>
      <c r="E289" s="41" t="s">
        <v>1415</v>
      </c>
      <c r="F289" s="42" t="s">
        <v>1416</v>
      </c>
      <c r="G289" s="42" t="s">
        <v>1417</v>
      </c>
      <c r="H289" s="897" t="s">
        <v>1726</v>
      </c>
      <c r="I289" s="49" t="s">
        <v>1</v>
      </c>
      <c r="J289" s="59">
        <v>3</v>
      </c>
      <c r="K289" s="43" t="s">
        <v>41</v>
      </c>
      <c r="L289" s="887">
        <f t="shared" si="16"/>
        <v>4599.999999999999</v>
      </c>
      <c r="M289" s="888">
        <f t="shared" si="15"/>
        <v>13799.999999999998</v>
      </c>
      <c r="N289" s="880">
        <v>15456</v>
      </c>
      <c r="O289" s="43" t="s">
        <v>44</v>
      </c>
      <c r="P289" s="830" t="s">
        <v>599</v>
      </c>
      <c r="Q289" s="921" t="s">
        <v>1483</v>
      </c>
      <c r="R289" s="934">
        <v>0</v>
      </c>
    </row>
    <row r="290" spans="1:18" ht="58.5" customHeight="1">
      <c r="A290" s="829" t="s">
        <v>561</v>
      </c>
      <c r="B290" s="875" t="s">
        <v>53</v>
      </c>
      <c r="C290" s="883" t="s">
        <v>51</v>
      </c>
      <c r="D290" s="883" t="s">
        <v>54</v>
      </c>
      <c r="E290" s="41" t="s">
        <v>1415</v>
      </c>
      <c r="F290" s="42" t="s">
        <v>1416</v>
      </c>
      <c r="G290" s="42" t="s">
        <v>1417</v>
      </c>
      <c r="H290" s="914" t="s">
        <v>1727</v>
      </c>
      <c r="I290" s="49" t="s">
        <v>1</v>
      </c>
      <c r="J290" s="59">
        <v>6</v>
      </c>
      <c r="K290" s="43" t="s">
        <v>41</v>
      </c>
      <c r="L290" s="887">
        <f t="shared" si="16"/>
        <v>1860</v>
      </c>
      <c r="M290" s="888">
        <f t="shared" si="15"/>
        <v>11160</v>
      </c>
      <c r="N290" s="880">
        <v>12499.2</v>
      </c>
      <c r="O290" s="43" t="s">
        <v>44</v>
      </c>
      <c r="P290" s="830" t="s">
        <v>599</v>
      </c>
      <c r="Q290" s="921" t="s">
        <v>1483</v>
      </c>
      <c r="R290" s="934">
        <v>0</v>
      </c>
    </row>
    <row r="291" spans="1:18" ht="58.5" customHeight="1">
      <c r="A291" s="829" t="s">
        <v>562</v>
      </c>
      <c r="B291" s="875" t="s">
        <v>53</v>
      </c>
      <c r="C291" s="883" t="s">
        <v>51</v>
      </c>
      <c r="D291" s="883" t="s">
        <v>54</v>
      </c>
      <c r="E291" s="41" t="s">
        <v>1415</v>
      </c>
      <c r="F291" s="42" t="s">
        <v>1416</v>
      </c>
      <c r="G291" s="42" t="s">
        <v>1417</v>
      </c>
      <c r="H291" s="914" t="s">
        <v>1728</v>
      </c>
      <c r="I291" s="49" t="s">
        <v>1</v>
      </c>
      <c r="J291" s="59">
        <v>6</v>
      </c>
      <c r="K291" s="43" t="s">
        <v>41</v>
      </c>
      <c r="L291" s="887">
        <f t="shared" si="16"/>
        <v>799.9999999999999</v>
      </c>
      <c r="M291" s="888">
        <f t="shared" si="15"/>
        <v>4799.999999999999</v>
      </c>
      <c r="N291" s="880">
        <v>5376</v>
      </c>
      <c r="O291" s="43" t="s">
        <v>44</v>
      </c>
      <c r="P291" s="830" t="s">
        <v>599</v>
      </c>
      <c r="Q291" s="921" t="s">
        <v>1483</v>
      </c>
      <c r="R291" s="934">
        <v>0</v>
      </c>
    </row>
    <row r="292" spans="1:18" ht="58.5" customHeight="1">
      <c r="A292" s="829" t="s">
        <v>861</v>
      </c>
      <c r="B292" s="875" t="s">
        <v>53</v>
      </c>
      <c r="C292" s="883" t="s">
        <v>51</v>
      </c>
      <c r="D292" s="883" t="s">
        <v>54</v>
      </c>
      <c r="E292" s="50" t="s">
        <v>1044</v>
      </c>
      <c r="F292" s="999" t="s">
        <v>234</v>
      </c>
      <c r="G292" s="896" t="s">
        <v>1729</v>
      </c>
      <c r="H292" s="896" t="s">
        <v>1729</v>
      </c>
      <c r="I292" s="49" t="s">
        <v>1</v>
      </c>
      <c r="J292" s="59">
        <v>1</v>
      </c>
      <c r="K292" s="43" t="s">
        <v>41</v>
      </c>
      <c r="L292" s="887">
        <f t="shared" si="16"/>
        <v>3660.7142857142853</v>
      </c>
      <c r="M292" s="888">
        <f t="shared" si="15"/>
        <v>3660.7142857142853</v>
      </c>
      <c r="N292" s="880">
        <v>4100</v>
      </c>
      <c r="O292" s="43" t="s">
        <v>44</v>
      </c>
      <c r="P292" s="830" t="s">
        <v>599</v>
      </c>
      <c r="Q292" s="921" t="s">
        <v>1483</v>
      </c>
      <c r="R292" s="934">
        <v>0</v>
      </c>
    </row>
    <row r="293" spans="1:18" ht="58.5" customHeight="1">
      <c r="A293" s="829" t="s">
        <v>862</v>
      </c>
      <c r="B293" s="875" t="s">
        <v>53</v>
      </c>
      <c r="C293" s="883" t="s">
        <v>51</v>
      </c>
      <c r="D293" s="883" t="s">
        <v>54</v>
      </c>
      <c r="E293" s="41" t="s">
        <v>1498</v>
      </c>
      <c r="F293" s="881" t="s">
        <v>1424</v>
      </c>
      <c r="G293" s="46" t="s">
        <v>1730</v>
      </c>
      <c r="H293" s="46" t="s">
        <v>1730</v>
      </c>
      <c r="I293" s="49" t="s">
        <v>1</v>
      </c>
      <c r="J293" s="59">
        <v>50</v>
      </c>
      <c r="K293" s="43" t="s">
        <v>41</v>
      </c>
      <c r="L293" s="887">
        <f t="shared" si="16"/>
        <v>80.35714285714285</v>
      </c>
      <c r="M293" s="888">
        <f t="shared" si="15"/>
        <v>4017.8571428571427</v>
      </c>
      <c r="N293" s="880">
        <v>4500</v>
      </c>
      <c r="O293" s="43" t="s">
        <v>44</v>
      </c>
      <c r="P293" s="830" t="s">
        <v>599</v>
      </c>
      <c r="Q293" s="921" t="s">
        <v>1483</v>
      </c>
      <c r="R293" s="934">
        <v>0</v>
      </c>
    </row>
    <row r="294" spans="1:18" ht="58.5" customHeight="1">
      <c r="A294" s="829" t="s">
        <v>735</v>
      </c>
      <c r="B294" s="875" t="s">
        <v>53</v>
      </c>
      <c r="C294" s="883" t="s">
        <v>51</v>
      </c>
      <c r="D294" s="883" t="s">
        <v>54</v>
      </c>
      <c r="E294" s="41" t="s">
        <v>1498</v>
      </c>
      <c r="F294" s="1000" t="s">
        <v>1499</v>
      </c>
      <c r="G294" s="896" t="s">
        <v>1425</v>
      </c>
      <c r="H294" s="896" t="s">
        <v>1425</v>
      </c>
      <c r="I294" s="49" t="s">
        <v>1</v>
      </c>
      <c r="J294" s="59">
        <v>100</v>
      </c>
      <c r="K294" s="43" t="s">
        <v>41</v>
      </c>
      <c r="L294" s="887">
        <f t="shared" si="16"/>
        <v>53.57142857142857</v>
      </c>
      <c r="M294" s="888">
        <f t="shared" si="15"/>
        <v>5357.142857142857</v>
      </c>
      <c r="N294" s="880">
        <v>6000</v>
      </c>
      <c r="O294" s="43" t="s">
        <v>44</v>
      </c>
      <c r="P294" s="830" t="s">
        <v>599</v>
      </c>
      <c r="Q294" s="921" t="s">
        <v>1483</v>
      </c>
      <c r="R294" s="934">
        <v>0</v>
      </c>
    </row>
    <row r="295" spans="1:18" ht="58.5" customHeight="1">
      <c r="A295" s="829" t="s">
        <v>736</v>
      </c>
      <c r="B295" s="875" t="s">
        <v>53</v>
      </c>
      <c r="C295" s="883" t="s">
        <v>51</v>
      </c>
      <c r="D295" s="883" t="s">
        <v>54</v>
      </c>
      <c r="E295" s="998" t="s">
        <v>1496</v>
      </c>
      <c r="F295" s="881" t="s">
        <v>1426</v>
      </c>
      <c r="G295" s="42" t="s">
        <v>1497</v>
      </c>
      <c r="H295" s="42" t="s">
        <v>1497</v>
      </c>
      <c r="I295" s="49" t="s">
        <v>1</v>
      </c>
      <c r="J295" s="59">
        <v>100</v>
      </c>
      <c r="K295" s="43" t="s">
        <v>41</v>
      </c>
      <c r="L295" s="887">
        <f t="shared" si="16"/>
        <v>17.857142857142854</v>
      </c>
      <c r="M295" s="888">
        <f t="shared" si="15"/>
        <v>1785.7142857142856</v>
      </c>
      <c r="N295" s="880">
        <v>2000</v>
      </c>
      <c r="O295" s="43" t="s">
        <v>44</v>
      </c>
      <c r="P295" s="830" t="s">
        <v>599</v>
      </c>
      <c r="Q295" s="921" t="s">
        <v>1483</v>
      </c>
      <c r="R295" s="934">
        <v>0</v>
      </c>
    </row>
    <row r="296" spans="1:18" ht="58.5" customHeight="1">
      <c r="A296" s="829" t="s">
        <v>563</v>
      </c>
      <c r="B296" s="875" t="s">
        <v>53</v>
      </c>
      <c r="C296" s="883" t="s">
        <v>51</v>
      </c>
      <c r="D296" s="883" t="s">
        <v>54</v>
      </c>
      <c r="E296" s="41" t="s">
        <v>1430</v>
      </c>
      <c r="F296" s="42" t="s">
        <v>447</v>
      </c>
      <c r="G296" s="42" t="s">
        <v>1431</v>
      </c>
      <c r="H296" s="941" t="s">
        <v>1731</v>
      </c>
      <c r="I296" s="49" t="s">
        <v>1</v>
      </c>
      <c r="J296" s="1001">
        <v>35</v>
      </c>
      <c r="K296" s="889" t="s">
        <v>41</v>
      </c>
      <c r="L296" s="887">
        <f t="shared" si="16"/>
        <v>6535.714285714285</v>
      </c>
      <c r="M296" s="888">
        <f t="shared" si="15"/>
        <v>228749.99999999997</v>
      </c>
      <c r="N296" s="942">
        <v>256200</v>
      </c>
      <c r="O296" s="43" t="s">
        <v>44</v>
      </c>
      <c r="P296" s="830" t="s">
        <v>591</v>
      </c>
      <c r="Q296" s="830" t="s">
        <v>1161</v>
      </c>
      <c r="R296" s="889">
        <v>0</v>
      </c>
    </row>
    <row r="297" spans="1:18" ht="58.5" customHeight="1">
      <c r="A297" s="829" t="s">
        <v>742</v>
      </c>
      <c r="B297" s="875" t="s">
        <v>53</v>
      </c>
      <c r="C297" s="883" t="s">
        <v>51</v>
      </c>
      <c r="D297" s="883" t="s">
        <v>54</v>
      </c>
      <c r="E297" s="877" t="s">
        <v>441</v>
      </c>
      <c r="F297" s="49" t="s">
        <v>1732</v>
      </c>
      <c r="G297" s="1002" t="s">
        <v>1427</v>
      </c>
      <c r="H297" s="46" t="s">
        <v>1428</v>
      </c>
      <c r="I297" s="49" t="s">
        <v>1</v>
      </c>
      <c r="J297" s="43">
        <v>240</v>
      </c>
      <c r="K297" s="43" t="s">
        <v>41</v>
      </c>
      <c r="L297" s="887">
        <f t="shared" si="16"/>
        <v>272.32142857142856</v>
      </c>
      <c r="M297" s="888">
        <f t="shared" si="15"/>
        <v>65357.14285714285</v>
      </c>
      <c r="N297" s="942">
        <v>73200</v>
      </c>
      <c r="O297" s="43" t="s">
        <v>801</v>
      </c>
      <c r="P297" s="830" t="s">
        <v>599</v>
      </c>
      <c r="Q297" s="830" t="s">
        <v>1483</v>
      </c>
      <c r="R297" s="934">
        <v>0</v>
      </c>
    </row>
    <row r="298" spans="1:18" ht="58.5" customHeight="1">
      <c r="A298" s="829" t="s">
        <v>743</v>
      </c>
      <c r="B298" s="875" t="s">
        <v>53</v>
      </c>
      <c r="C298" s="883" t="s">
        <v>51</v>
      </c>
      <c r="D298" s="883" t="s">
        <v>54</v>
      </c>
      <c r="E298" s="987" t="s">
        <v>1056</v>
      </c>
      <c r="F298" s="46" t="s">
        <v>1057</v>
      </c>
      <c r="G298" s="992" t="s">
        <v>1733</v>
      </c>
      <c r="H298" s="941" t="s">
        <v>1733</v>
      </c>
      <c r="I298" s="49" t="s">
        <v>1</v>
      </c>
      <c r="J298" s="1001">
        <v>10</v>
      </c>
      <c r="K298" s="889" t="s">
        <v>41</v>
      </c>
      <c r="L298" s="887">
        <f t="shared" si="16"/>
        <v>437.5</v>
      </c>
      <c r="M298" s="888">
        <f t="shared" si="15"/>
        <v>4375</v>
      </c>
      <c r="N298" s="887">
        <v>4900</v>
      </c>
      <c r="O298" s="43" t="s">
        <v>801</v>
      </c>
      <c r="P298" s="830" t="s">
        <v>591</v>
      </c>
      <c r="Q298" s="830" t="s">
        <v>1161</v>
      </c>
      <c r="R298" s="889">
        <v>0</v>
      </c>
    </row>
    <row r="299" spans="1:18" ht="58.5" customHeight="1">
      <c r="A299" s="829" t="s">
        <v>744</v>
      </c>
      <c r="B299" s="875" t="s">
        <v>53</v>
      </c>
      <c r="C299" s="883" t="s">
        <v>51</v>
      </c>
      <c r="D299" s="883" t="s">
        <v>54</v>
      </c>
      <c r="E299" s="987" t="s">
        <v>1056</v>
      </c>
      <c r="F299" s="46" t="s">
        <v>1057</v>
      </c>
      <c r="G299" s="46" t="s">
        <v>1734</v>
      </c>
      <c r="H299" s="46" t="s">
        <v>1734</v>
      </c>
      <c r="I299" s="49" t="s">
        <v>1</v>
      </c>
      <c r="J299" s="1001">
        <v>10</v>
      </c>
      <c r="K299" s="889" t="s">
        <v>41</v>
      </c>
      <c r="L299" s="887">
        <f t="shared" si="16"/>
        <v>575.8928571428571</v>
      </c>
      <c r="M299" s="888">
        <f t="shared" si="15"/>
        <v>5758.928571428571</v>
      </c>
      <c r="N299" s="887">
        <v>6450</v>
      </c>
      <c r="O299" s="43" t="s">
        <v>801</v>
      </c>
      <c r="P299" s="830" t="s">
        <v>591</v>
      </c>
      <c r="Q299" s="830" t="s">
        <v>1161</v>
      </c>
      <c r="R299" s="889">
        <v>0</v>
      </c>
    </row>
    <row r="300" spans="1:18" ht="58.5" customHeight="1">
      <c r="A300" s="829" t="s">
        <v>745</v>
      </c>
      <c r="B300" s="875" t="s">
        <v>53</v>
      </c>
      <c r="C300" s="883" t="s">
        <v>51</v>
      </c>
      <c r="D300" s="883" t="s">
        <v>54</v>
      </c>
      <c r="E300" s="41" t="s">
        <v>1494</v>
      </c>
      <c r="F300" s="42" t="s">
        <v>1495</v>
      </c>
      <c r="G300" s="892" t="s">
        <v>1735</v>
      </c>
      <c r="H300" s="885" t="s">
        <v>1423</v>
      </c>
      <c r="I300" s="49" t="s">
        <v>1</v>
      </c>
      <c r="J300" s="1001">
        <v>5</v>
      </c>
      <c r="K300" s="889" t="s">
        <v>41</v>
      </c>
      <c r="L300" s="887">
        <f t="shared" si="16"/>
        <v>526.7857142857142</v>
      </c>
      <c r="M300" s="888">
        <f t="shared" si="15"/>
        <v>2633.928571428571</v>
      </c>
      <c r="N300" s="887">
        <v>2950</v>
      </c>
      <c r="O300" s="43" t="s">
        <v>801</v>
      </c>
      <c r="P300" s="830" t="s">
        <v>591</v>
      </c>
      <c r="Q300" s="830" t="s">
        <v>1161</v>
      </c>
      <c r="R300" s="889">
        <v>0</v>
      </c>
    </row>
    <row r="301" spans="1:18" ht="58.5" customHeight="1">
      <c r="A301" s="829" t="s">
        <v>746</v>
      </c>
      <c r="B301" s="875" t="s">
        <v>53</v>
      </c>
      <c r="C301" s="883" t="s">
        <v>51</v>
      </c>
      <c r="D301" s="883" t="s">
        <v>54</v>
      </c>
      <c r="E301" s="41" t="s">
        <v>1494</v>
      </c>
      <c r="F301" s="42" t="s">
        <v>1495</v>
      </c>
      <c r="G301" s="892" t="s">
        <v>1736</v>
      </c>
      <c r="H301" s="885" t="s">
        <v>1423</v>
      </c>
      <c r="I301" s="49" t="s">
        <v>1</v>
      </c>
      <c r="J301" s="1001">
        <v>5</v>
      </c>
      <c r="K301" s="889" t="s">
        <v>41</v>
      </c>
      <c r="L301" s="887">
        <f t="shared" si="16"/>
        <v>446.4285714285714</v>
      </c>
      <c r="M301" s="888">
        <f t="shared" si="15"/>
        <v>2232.142857142857</v>
      </c>
      <c r="N301" s="887">
        <v>2500</v>
      </c>
      <c r="O301" s="43" t="s">
        <v>801</v>
      </c>
      <c r="P301" s="830" t="s">
        <v>591</v>
      </c>
      <c r="Q301" s="830" t="s">
        <v>1161</v>
      </c>
      <c r="R301" s="889">
        <v>0</v>
      </c>
    </row>
    <row r="302" spans="1:18" ht="58.5" customHeight="1">
      <c r="A302" s="829" t="s">
        <v>747</v>
      </c>
      <c r="B302" s="875" t="s">
        <v>53</v>
      </c>
      <c r="C302" s="883" t="s">
        <v>51</v>
      </c>
      <c r="D302" s="883" t="s">
        <v>54</v>
      </c>
      <c r="E302" s="41" t="s">
        <v>1494</v>
      </c>
      <c r="F302" s="42" t="s">
        <v>1495</v>
      </c>
      <c r="G302" s="941" t="s">
        <v>1737</v>
      </c>
      <c r="H302" s="885" t="s">
        <v>1423</v>
      </c>
      <c r="I302" s="49" t="s">
        <v>1</v>
      </c>
      <c r="J302" s="1001">
        <v>5</v>
      </c>
      <c r="K302" s="889" t="s">
        <v>41</v>
      </c>
      <c r="L302" s="887">
        <f t="shared" si="16"/>
        <v>428.57142857142856</v>
      </c>
      <c r="M302" s="888">
        <f t="shared" si="15"/>
        <v>2142.8571428571427</v>
      </c>
      <c r="N302" s="887">
        <v>2400</v>
      </c>
      <c r="O302" s="43" t="s">
        <v>801</v>
      </c>
      <c r="P302" s="830" t="s">
        <v>591</v>
      </c>
      <c r="Q302" s="830" t="s">
        <v>1161</v>
      </c>
      <c r="R302" s="889">
        <v>0</v>
      </c>
    </row>
    <row r="303" spans="1:18" ht="58.5" customHeight="1">
      <c r="A303" s="829" t="s">
        <v>748</v>
      </c>
      <c r="B303" s="875" t="s">
        <v>53</v>
      </c>
      <c r="C303" s="883" t="s">
        <v>51</v>
      </c>
      <c r="D303" s="883" t="s">
        <v>54</v>
      </c>
      <c r="E303" s="41" t="s">
        <v>1494</v>
      </c>
      <c r="F303" s="925" t="s">
        <v>1495</v>
      </c>
      <c r="G303" s="941" t="s">
        <v>1738</v>
      </c>
      <c r="H303" s="900" t="s">
        <v>1423</v>
      </c>
      <c r="I303" s="49" t="s">
        <v>1</v>
      </c>
      <c r="J303" s="1001">
        <v>5</v>
      </c>
      <c r="K303" s="889" t="s">
        <v>41</v>
      </c>
      <c r="L303" s="887">
        <f t="shared" si="16"/>
        <v>553.5714285714286</v>
      </c>
      <c r="M303" s="888">
        <f t="shared" si="15"/>
        <v>2767.8571428571427</v>
      </c>
      <c r="N303" s="887">
        <v>3100</v>
      </c>
      <c r="O303" s="43" t="s">
        <v>801</v>
      </c>
      <c r="P303" s="830" t="s">
        <v>591</v>
      </c>
      <c r="Q303" s="830" t="s">
        <v>1161</v>
      </c>
      <c r="R303" s="889">
        <v>0</v>
      </c>
    </row>
    <row r="304" spans="1:18" ht="58.5" customHeight="1">
      <c r="A304" s="829" t="s">
        <v>749</v>
      </c>
      <c r="B304" s="875" t="s">
        <v>53</v>
      </c>
      <c r="C304" s="883" t="s">
        <v>51</v>
      </c>
      <c r="D304" s="883" t="s">
        <v>54</v>
      </c>
      <c r="E304" s="41" t="s">
        <v>1418</v>
      </c>
      <c r="F304" s="881" t="s">
        <v>1739</v>
      </c>
      <c r="G304" s="881" t="s">
        <v>1739</v>
      </c>
      <c r="H304" s="46" t="s">
        <v>1740</v>
      </c>
      <c r="I304" s="49" t="s">
        <v>1</v>
      </c>
      <c r="J304" s="1001">
        <v>100</v>
      </c>
      <c r="K304" s="889" t="s">
        <v>30</v>
      </c>
      <c r="L304" s="887">
        <f t="shared" si="16"/>
        <v>96.42857142857142</v>
      </c>
      <c r="M304" s="888">
        <f t="shared" si="15"/>
        <v>9642.857142857141</v>
      </c>
      <c r="N304" s="942">
        <v>10800</v>
      </c>
      <c r="O304" s="43" t="s">
        <v>801</v>
      </c>
      <c r="P304" s="830" t="s">
        <v>591</v>
      </c>
      <c r="Q304" s="830" t="s">
        <v>1161</v>
      </c>
      <c r="R304" s="889">
        <v>0</v>
      </c>
    </row>
    <row r="305" spans="1:18" ht="58.5" customHeight="1">
      <c r="A305" s="829" t="s">
        <v>750</v>
      </c>
      <c r="B305" s="875" t="s">
        <v>53</v>
      </c>
      <c r="C305" s="883" t="s">
        <v>51</v>
      </c>
      <c r="D305" s="883" t="s">
        <v>54</v>
      </c>
      <c r="E305" s="41" t="s">
        <v>1419</v>
      </c>
      <c r="F305" s="881" t="s">
        <v>1741</v>
      </c>
      <c r="G305" s="881" t="s">
        <v>1741</v>
      </c>
      <c r="H305" s="46" t="s">
        <v>1740</v>
      </c>
      <c r="I305" s="49" t="s">
        <v>1</v>
      </c>
      <c r="J305" s="1001">
        <v>150</v>
      </c>
      <c r="K305" s="889" t="s">
        <v>30</v>
      </c>
      <c r="L305" s="887">
        <f aca="true" t="shared" si="17" ref="L305:L334">M305/J305</f>
        <v>131.24999999999997</v>
      </c>
      <c r="M305" s="888">
        <f t="shared" si="15"/>
        <v>19687.499999999996</v>
      </c>
      <c r="N305" s="942">
        <v>22050</v>
      </c>
      <c r="O305" s="43" t="s">
        <v>801</v>
      </c>
      <c r="P305" s="830" t="s">
        <v>591</v>
      </c>
      <c r="Q305" s="830" t="s">
        <v>1161</v>
      </c>
      <c r="R305" s="889">
        <v>0</v>
      </c>
    </row>
    <row r="306" spans="1:18" ht="58.5" customHeight="1">
      <c r="A306" s="829" t="s">
        <v>751</v>
      </c>
      <c r="B306" s="875" t="s">
        <v>53</v>
      </c>
      <c r="C306" s="883" t="s">
        <v>51</v>
      </c>
      <c r="D306" s="883" t="s">
        <v>54</v>
      </c>
      <c r="E306" s="41" t="s">
        <v>1908</v>
      </c>
      <c r="F306" s="881" t="s">
        <v>1742</v>
      </c>
      <c r="G306" s="881" t="s">
        <v>1742</v>
      </c>
      <c r="H306" s="46" t="s">
        <v>1743</v>
      </c>
      <c r="I306" s="49" t="s">
        <v>1</v>
      </c>
      <c r="J306" s="1001">
        <v>5</v>
      </c>
      <c r="K306" s="889" t="s">
        <v>41</v>
      </c>
      <c r="L306" s="887">
        <f t="shared" si="17"/>
        <v>303.57142857142856</v>
      </c>
      <c r="M306" s="888">
        <f t="shared" si="15"/>
        <v>1517.8571428571427</v>
      </c>
      <c r="N306" s="942">
        <v>1700</v>
      </c>
      <c r="O306" s="43" t="s">
        <v>801</v>
      </c>
      <c r="P306" s="830" t="s">
        <v>591</v>
      </c>
      <c r="Q306" s="830" t="s">
        <v>1161</v>
      </c>
      <c r="R306" s="889">
        <v>0</v>
      </c>
    </row>
    <row r="307" spans="1:18" ht="58.5" customHeight="1">
      <c r="A307" s="829" t="s">
        <v>752</v>
      </c>
      <c r="B307" s="875" t="s">
        <v>53</v>
      </c>
      <c r="C307" s="883" t="s">
        <v>51</v>
      </c>
      <c r="D307" s="883" t="s">
        <v>54</v>
      </c>
      <c r="E307" s="41" t="s">
        <v>1909</v>
      </c>
      <c r="F307" s="881" t="s">
        <v>1744</v>
      </c>
      <c r="G307" s="46" t="s">
        <v>1745</v>
      </c>
      <c r="H307" s="46" t="s">
        <v>1745</v>
      </c>
      <c r="I307" s="49" t="s">
        <v>1</v>
      </c>
      <c r="J307" s="1001">
        <v>5</v>
      </c>
      <c r="K307" s="889" t="s">
        <v>41</v>
      </c>
      <c r="L307" s="887">
        <f t="shared" si="17"/>
        <v>303.57142857142856</v>
      </c>
      <c r="M307" s="888">
        <f t="shared" si="15"/>
        <v>1517.8571428571427</v>
      </c>
      <c r="N307" s="942">
        <v>1700</v>
      </c>
      <c r="O307" s="43" t="s">
        <v>801</v>
      </c>
      <c r="P307" s="830" t="s">
        <v>591</v>
      </c>
      <c r="Q307" s="830" t="s">
        <v>1161</v>
      </c>
      <c r="R307" s="889">
        <v>0</v>
      </c>
    </row>
    <row r="308" spans="1:18" ht="58.5" customHeight="1">
      <c r="A308" s="829" t="s">
        <v>753</v>
      </c>
      <c r="B308" s="875" t="s">
        <v>53</v>
      </c>
      <c r="C308" s="883" t="s">
        <v>51</v>
      </c>
      <c r="D308" s="883" t="s">
        <v>54</v>
      </c>
      <c r="E308" s="41" t="s">
        <v>1420</v>
      </c>
      <c r="F308" s="42" t="s">
        <v>1421</v>
      </c>
      <c r="G308" s="41" t="s">
        <v>1422</v>
      </c>
      <c r="H308" s="46" t="s">
        <v>1746</v>
      </c>
      <c r="I308" s="49" t="s">
        <v>1</v>
      </c>
      <c r="J308" s="43">
        <v>10</v>
      </c>
      <c r="K308" s="43" t="s">
        <v>41</v>
      </c>
      <c r="L308" s="887">
        <f t="shared" si="17"/>
        <v>98.2142857142857</v>
      </c>
      <c r="M308" s="888">
        <f t="shared" si="15"/>
        <v>982.142857142857</v>
      </c>
      <c r="N308" s="942">
        <v>1100</v>
      </c>
      <c r="O308" s="43" t="s">
        <v>801</v>
      </c>
      <c r="P308" s="830" t="s">
        <v>599</v>
      </c>
      <c r="Q308" s="830" t="s">
        <v>1483</v>
      </c>
      <c r="R308" s="934">
        <v>0</v>
      </c>
    </row>
    <row r="309" spans="1:18" ht="58.5" customHeight="1">
      <c r="A309" s="829" t="s">
        <v>754</v>
      </c>
      <c r="B309" s="875" t="s">
        <v>53</v>
      </c>
      <c r="C309" s="883" t="s">
        <v>51</v>
      </c>
      <c r="D309" s="883" t="s">
        <v>54</v>
      </c>
      <c r="E309" s="41" t="s">
        <v>1420</v>
      </c>
      <c r="F309" s="42" t="s">
        <v>1421</v>
      </c>
      <c r="G309" s="41" t="s">
        <v>1422</v>
      </c>
      <c r="H309" s="46" t="s">
        <v>1747</v>
      </c>
      <c r="I309" s="49" t="s">
        <v>1</v>
      </c>
      <c r="J309" s="43">
        <v>10</v>
      </c>
      <c r="K309" s="43" t="s">
        <v>41</v>
      </c>
      <c r="L309" s="887">
        <f t="shared" si="17"/>
        <v>97.32142857142857</v>
      </c>
      <c r="M309" s="888">
        <f t="shared" si="15"/>
        <v>973.2142857142857</v>
      </c>
      <c r="N309" s="942">
        <v>1090</v>
      </c>
      <c r="O309" s="43" t="s">
        <v>801</v>
      </c>
      <c r="P309" s="830" t="s">
        <v>599</v>
      </c>
      <c r="Q309" s="830" t="s">
        <v>1483</v>
      </c>
      <c r="R309" s="934">
        <v>0</v>
      </c>
    </row>
    <row r="310" spans="1:18" ht="58.5" customHeight="1">
      <c r="A310" s="829" t="s">
        <v>755</v>
      </c>
      <c r="B310" s="875" t="s">
        <v>53</v>
      </c>
      <c r="C310" s="883" t="s">
        <v>51</v>
      </c>
      <c r="D310" s="883" t="s">
        <v>54</v>
      </c>
      <c r="E310" s="50" t="s">
        <v>1867</v>
      </c>
      <c r="F310" s="881" t="s">
        <v>1748</v>
      </c>
      <c r="G310" s="881" t="s">
        <v>1748</v>
      </c>
      <c r="H310" s="46" t="s">
        <v>1749</v>
      </c>
      <c r="I310" s="49" t="s">
        <v>1</v>
      </c>
      <c r="J310" s="43">
        <v>100</v>
      </c>
      <c r="K310" s="43" t="s">
        <v>41</v>
      </c>
      <c r="L310" s="887">
        <f t="shared" si="17"/>
        <v>16.96428571428571</v>
      </c>
      <c r="M310" s="888">
        <f t="shared" si="15"/>
        <v>1696.4285714285713</v>
      </c>
      <c r="N310" s="942">
        <v>1900</v>
      </c>
      <c r="O310" s="43" t="s">
        <v>801</v>
      </c>
      <c r="P310" s="830" t="s">
        <v>599</v>
      </c>
      <c r="Q310" s="830" t="s">
        <v>1483</v>
      </c>
      <c r="R310" s="934">
        <v>0</v>
      </c>
    </row>
    <row r="311" spans="1:18" ht="58.5" customHeight="1">
      <c r="A311" s="829" t="s">
        <v>756</v>
      </c>
      <c r="B311" s="875" t="s">
        <v>53</v>
      </c>
      <c r="C311" s="883" t="s">
        <v>51</v>
      </c>
      <c r="D311" s="883" t="s">
        <v>54</v>
      </c>
      <c r="E311" s="57" t="s">
        <v>1866</v>
      </c>
      <c r="F311" s="881" t="s">
        <v>1750</v>
      </c>
      <c r="G311" s="46" t="s">
        <v>1751</v>
      </c>
      <c r="H311" s="46" t="s">
        <v>1751</v>
      </c>
      <c r="I311" s="49" t="s">
        <v>1</v>
      </c>
      <c r="J311" s="43">
        <v>100</v>
      </c>
      <c r="K311" s="43" t="s">
        <v>41</v>
      </c>
      <c r="L311" s="887">
        <f t="shared" si="17"/>
        <v>30.357142857142854</v>
      </c>
      <c r="M311" s="888">
        <f t="shared" si="15"/>
        <v>3035.7142857142853</v>
      </c>
      <c r="N311" s="942">
        <v>3400</v>
      </c>
      <c r="O311" s="43" t="s">
        <v>801</v>
      </c>
      <c r="P311" s="830" t="s">
        <v>599</v>
      </c>
      <c r="Q311" s="830" t="s">
        <v>1483</v>
      </c>
      <c r="R311" s="934">
        <v>0</v>
      </c>
    </row>
    <row r="312" spans="1:18" ht="58.5" customHeight="1">
      <c r="A312" s="829" t="s">
        <v>757</v>
      </c>
      <c r="B312" s="875" t="s">
        <v>53</v>
      </c>
      <c r="C312" s="883" t="s">
        <v>51</v>
      </c>
      <c r="D312" s="883" t="s">
        <v>54</v>
      </c>
      <c r="E312" s="41" t="s">
        <v>1430</v>
      </c>
      <c r="F312" s="42" t="s">
        <v>447</v>
      </c>
      <c r="G312" s="881" t="s">
        <v>1752</v>
      </c>
      <c r="H312" s="43" t="s">
        <v>1753</v>
      </c>
      <c r="I312" s="49" t="s">
        <v>1</v>
      </c>
      <c r="J312" s="1001">
        <v>1</v>
      </c>
      <c r="K312" s="889" t="s">
        <v>41</v>
      </c>
      <c r="L312" s="887">
        <f t="shared" si="17"/>
        <v>6964.285714285714</v>
      </c>
      <c r="M312" s="888">
        <f t="shared" si="15"/>
        <v>6964.285714285714</v>
      </c>
      <c r="N312" s="942">
        <v>7800</v>
      </c>
      <c r="O312" s="43" t="s">
        <v>801</v>
      </c>
      <c r="P312" s="830" t="s">
        <v>591</v>
      </c>
      <c r="Q312" s="830" t="s">
        <v>1483</v>
      </c>
      <c r="R312" s="889">
        <v>0</v>
      </c>
    </row>
    <row r="313" spans="1:18" ht="58.5" customHeight="1">
      <c r="A313" s="829" t="s">
        <v>758</v>
      </c>
      <c r="B313" s="875" t="s">
        <v>53</v>
      </c>
      <c r="C313" s="883" t="s">
        <v>51</v>
      </c>
      <c r="D313" s="883" t="s">
        <v>54</v>
      </c>
      <c r="E313" s="41" t="s">
        <v>1420</v>
      </c>
      <c r="F313" s="42" t="s">
        <v>1421</v>
      </c>
      <c r="G313" s="941" t="s">
        <v>1754</v>
      </c>
      <c r="H313" s="49"/>
      <c r="I313" s="49" t="s">
        <v>1</v>
      </c>
      <c r="J313" s="43">
        <v>1</v>
      </c>
      <c r="K313" s="43" t="s">
        <v>41</v>
      </c>
      <c r="L313" s="887">
        <f t="shared" si="17"/>
        <v>732.1428571428571</v>
      </c>
      <c r="M313" s="888">
        <f t="shared" si="15"/>
        <v>732.1428571428571</v>
      </c>
      <c r="N313" s="942">
        <v>820</v>
      </c>
      <c r="O313" s="43" t="s">
        <v>801</v>
      </c>
      <c r="P313" s="830" t="s">
        <v>599</v>
      </c>
      <c r="Q313" s="830" t="s">
        <v>1483</v>
      </c>
      <c r="R313" s="934">
        <v>0</v>
      </c>
    </row>
    <row r="314" spans="1:18" ht="58.5" customHeight="1">
      <c r="A314" s="829" t="s">
        <v>759</v>
      </c>
      <c r="B314" s="875" t="s">
        <v>53</v>
      </c>
      <c r="C314" s="883" t="s">
        <v>51</v>
      </c>
      <c r="D314" s="883" t="s">
        <v>54</v>
      </c>
      <c r="E314" s="41" t="s">
        <v>1865</v>
      </c>
      <c r="F314" s="881" t="s">
        <v>1755</v>
      </c>
      <c r="G314" s="46" t="s">
        <v>1756</v>
      </c>
      <c r="H314" s="46" t="s">
        <v>1756</v>
      </c>
      <c r="I314" s="49" t="s">
        <v>1</v>
      </c>
      <c r="J314" s="43">
        <v>3</v>
      </c>
      <c r="K314" s="43" t="s">
        <v>41</v>
      </c>
      <c r="L314" s="887">
        <f t="shared" si="17"/>
        <v>348.2142857142857</v>
      </c>
      <c r="M314" s="888">
        <f aca="true" t="shared" si="18" ref="M314:M332">N314/1.12</f>
        <v>1044.642857142857</v>
      </c>
      <c r="N314" s="942">
        <v>1170</v>
      </c>
      <c r="O314" s="43" t="s">
        <v>801</v>
      </c>
      <c r="P314" s="830" t="s">
        <v>599</v>
      </c>
      <c r="Q314" s="830" t="s">
        <v>1483</v>
      </c>
      <c r="R314" s="934">
        <v>0</v>
      </c>
    </row>
    <row r="315" spans="1:18" ht="58.5" customHeight="1">
      <c r="A315" s="829" t="s">
        <v>564</v>
      </c>
      <c r="B315" s="875" t="s">
        <v>53</v>
      </c>
      <c r="C315" s="883" t="s">
        <v>51</v>
      </c>
      <c r="D315" s="883" t="s">
        <v>54</v>
      </c>
      <c r="E315" s="41" t="s">
        <v>1865</v>
      </c>
      <c r="F315" s="881" t="s">
        <v>1755</v>
      </c>
      <c r="G315" s="46" t="s">
        <v>1757</v>
      </c>
      <c r="H315" s="46" t="s">
        <v>1757</v>
      </c>
      <c r="I315" s="49" t="s">
        <v>1</v>
      </c>
      <c r="J315" s="43">
        <v>2</v>
      </c>
      <c r="K315" s="43" t="s">
        <v>41</v>
      </c>
      <c r="L315" s="887">
        <f t="shared" si="17"/>
        <v>124.99999999999999</v>
      </c>
      <c r="M315" s="888">
        <f t="shared" si="18"/>
        <v>249.99999999999997</v>
      </c>
      <c r="N315" s="942">
        <v>280</v>
      </c>
      <c r="O315" s="43" t="s">
        <v>801</v>
      </c>
      <c r="P315" s="830" t="s">
        <v>599</v>
      </c>
      <c r="Q315" s="830" t="s">
        <v>1483</v>
      </c>
      <c r="R315" s="934">
        <v>0</v>
      </c>
    </row>
    <row r="316" spans="1:18" ht="58.5" customHeight="1">
      <c r="A316" s="829" t="s">
        <v>565</v>
      </c>
      <c r="B316" s="875" t="s">
        <v>53</v>
      </c>
      <c r="C316" s="883" t="s">
        <v>51</v>
      </c>
      <c r="D316" s="883" t="s">
        <v>54</v>
      </c>
      <c r="E316" s="41" t="s">
        <v>1865</v>
      </c>
      <c r="F316" s="881" t="s">
        <v>1755</v>
      </c>
      <c r="G316" s="46" t="s">
        <v>1758</v>
      </c>
      <c r="H316" s="46" t="s">
        <v>1758</v>
      </c>
      <c r="I316" s="49" t="s">
        <v>1</v>
      </c>
      <c r="J316" s="43">
        <v>2</v>
      </c>
      <c r="K316" s="43" t="s">
        <v>41</v>
      </c>
      <c r="L316" s="887">
        <f t="shared" si="17"/>
        <v>124.99999999999999</v>
      </c>
      <c r="M316" s="888">
        <f t="shared" si="18"/>
        <v>249.99999999999997</v>
      </c>
      <c r="N316" s="942">
        <v>280</v>
      </c>
      <c r="O316" s="43" t="s">
        <v>801</v>
      </c>
      <c r="P316" s="830" t="s">
        <v>599</v>
      </c>
      <c r="Q316" s="830" t="s">
        <v>1483</v>
      </c>
      <c r="R316" s="934">
        <v>0</v>
      </c>
    </row>
    <row r="317" spans="1:18" ht="58.5" customHeight="1">
      <c r="A317" s="829" t="s">
        <v>566</v>
      </c>
      <c r="B317" s="875" t="s">
        <v>53</v>
      </c>
      <c r="C317" s="883" t="s">
        <v>51</v>
      </c>
      <c r="D317" s="883" t="s">
        <v>54</v>
      </c>
      <c r="E317" s="41" t="s">
        <v>1864</v>
      </c>
      <c r="F317" s="881" t="s">
        <v>1755</v>
      </c>
      <c r="G317" s="46" t="s">
        <v>1759</v>
      </c>
      <c r="H317" s="46" t="s">
        <v>1759</v>
      </c>
      <c r="I317" s="49" t="s">
        <v>1</v>
      </c>
      <c r="J317" s="43">
        <v>2</v>
      </c>
      <c r="K317" s="43" t="s">
        <v>41</v>
      </c>
      <c r="L317" s="887">
        <f t="shared" si="17"/>
        <v>124.99999999999999</v>
      </c>
      <c r="M317" s="888">
        <f t="shared" si="18"/>
        <v>249.99999999999997</v>
      </c>
      <c r="N317" s="942">
        <v>280</v>
      </c>
      <c r="O317" s="43" t="s">
        <v>801</v>
      </c>
      <c r="P317" s="830" t="s">
        <v>599</v>
      </c>
      <c r="Q317" s="830" t="s">
        <v>1483</v>
      </c>
      <c r="R317" s="934">
        <v>0</v>
      </c>
    </row>
    <row r="318" spans="1:18" ht="58.5" customHeight="1">
      <c r="A318" s="829" t="s">
        <v>567</v>
      </c>
      <c r="B318" s="875" t="s">
        <v>53</v>
      </c>
      <c r="C318" s="883" t="s">
        <v>51</v>
      </c>
      <c r="D318" s="883" t="s">
        <v>54</v>
      </c>
      <c r="E318" s="41" t="s">
        <v>1868</v>
      </c>
      <c r="F318" s="881" t="s">
        <v>1760</v>
      </c>
      <c r="G318" s="46" t="s">
        <v>1764</v>
      </c>
      <c r="H318" s="46" t="s">
        <v>1764</v>
      </c>
      <c r="I318" s="49" t="s">
        <v>1</v>
      </c>
      <c r="J318" s="43">
        <v>3</v>
      </c>
      <c r="K318" s="43" t="s">
        <v>41</v>
      </c>
      <c r="L318" s="887">
        <f t="shared" si="17"/>
        <v>196.42857142857142</v>
      </c>
      <c r="M318" s="888">
        <f t="shared" si="18"/>
        <v>589.2857142857142</v>
      </c>
      <c r="N318" s="942">
        <v>660</v>
      </c>
      <c r="O318" s="43" t="s">
        <v>801</v>
      </c>
      <c r="P318" s="830" t="s">
        <v>599</v>
      </c>
      <c r="Q318" s="830" t="s">
        <v>1483</v>
      </c>
      <c r="R318" s="934">
        <v>0</v>
      </c>
    </row>
    <row r="319" spans="1:18" ht="58.5" customHeight="1">
      <c r="A319" s="829" t="s">
        <v>568</v>
      </c>
      <c r="B319" s="875" t="s">
        <v>53</v>
      </c>
      <c r="C319" s="883" t="s">
        <v>51</v>
      </c>
      <c r="D319" s="883" t="s">
        <v>54</v>
      </c>
      <c r="E319" s="41" t="s">
        <v>1869</v>
      </c>
      <c r="F319" s="881" t="s">
        <v>1761</v>
      </c>
      <c r="G319" s="46" t="s">
        <v>1765</v>
      </c>
      <c r="H319" s="46" t="s">
        <v>1765</v>
      </c>
      <c r="I319" s="49" t="s">
        <v>1</v>
      </c>
      <c r="J319" s="43">
        <v>2</v>
      </c>
      <c r="K319" s="43" t="s">
        <v>41</v>
      </c>
      <c r="L319" s="887">
        <f t="shared" si="17"/>
        <v>116.96428571428571</v>
      </c>
      <c r="M319" s="888">
        <f t="shared" si="18"/>
        <v>233.92857142857142</v>
      </c>
      <c r="N319" s="942">
        <v>262</v>
      </c>
      <c r="O319" s="43" t="s">
        <v>801</v>
      </c>
      <c r="P319" s="830" t="s">
        <v>599</v>
      </c>
      <c r="Q319" s="830" t="s">
        <v>1483</v>
      </c>
      <c r="R319" s="934">
        <v>0</v>
      </c>
    </row>
    <row r="320" spans="1:18" ht="58.5" customHeight="1">
      <c r="A320" s="829" t="s">
        <v>569</v>
      </c>
      <c r="B320" s="875" t="s">
        <v>53</v>
      </c>
      <c r="C320" s="883" t="s">
        <v>51</v>
      </c>
      <c r="D320" s="883" t="s">
        <v>54</v>
      </c>
      <c r="E320" s="50" t="s">
        <v>1870</v>
      </c>
      <c r="F320" s="881" t="s">
        <v>1762</v>
      </c>
      <c r="G320" s="46" t="s">
        <v>1766</v>
      </c>
      <c r="H320" s="46" t="s">
        <v>1766</v>
      </c>
      <c r="I320" s="49" t="s">
        <v>1</v>
      </c>
      <c r="J320" s="43">
        <v>50</v>
      </c>
      <c r="K320" s="43" t="s">
        <v>41</v>
      </c>
      <c r="L320" s="887">
        <f t="shared" si="17"/>
        <v>26.785714285714285</v>
      </c>
      <c r="M320" s="888">
        <f t="shared" si="18"/>
        <v>1339.2857142857142</v>
      </c>
      <c r="N320" s="942">
        <v>1500</v>
      </c>
      <c r="O320" s="43" t="s">
        <v>801</v>
      </c>
      <c r="P320" s="830" t="s">
        <v>599</v>
      </c>
      <c r="Q320" s="830" t="s">
        <v>1483</v>
      </c>
      <c r="R320" s="934">
        <v>0</v>
      </c>
    </row>
    <row r="321" spans="1:18" ht="58.5" customHeight="1">
      <c r="A321" s="829" t="s">
        <v>760</v>
      </c>
      <c r="B321" s="875" t="s">
        <v>53</v>
      </c>
      <c r="C321" s="883" t="s">
        <v>51</v>
      </c>
      <c r="D321" s="883" t="s">
        <v>54</v>
      </c>
      <c r="E321" s="50" t="s">
        <v>1871</v>
      </c>
      <c r="F321" s="881" t="s">
        <v>1763</v>
      </c>
      <c r="G321" s="46" t="s">
        <v>1767</v>
      </c>
      <c r="H321" s="46" t="s">
        <v>1767</v>
      </c>
      <c r="I321" s="49" t="s">
        <v>1</v>
      </c>
      <c r="J321" s="43">
        <v>3</v>
      </c>
      <c r="K321" s="43" t="s">
        <v>41</v>
      </c>
      <c r="L321" s="887">
        <f t="shared" si="17"/>
        <v>138.39285714285714</v>
      </c>
      <c r="M321" s="888">
        <f t="shared" si="18"/>
        <v>415.1785714285714</v>
      </c>
      <c r="N321" s="942">
        <v>465</v>
      </c>
      <c r="O321" s="43" t="s">
        <v>801</v>
      </c>
      <c r="P321" s="830" t="s">
        <v>599</v>
      </c>
      <c r="Q321" s="830" t="s">
        <v>1483</v>
      </c>
      <c r="R321" s="934">
        <v>0</v>
      </c>
    </row>
    <row r="322" spans="1:18" ht="58.5" customHeight="1">
      <c r="A322" s="829" t="s">
        <v>863</v>
      </c>
      <c r="B322" s="875" t="s">
        <v>53</v>
      </c>
      <c r="C322" s="883" t="s">
        <v>51</v>
      </c>
      <c r="D322" s="883" t="s">
        <v>54</v>
      </c>
      <c r="E322" s="50" t="s">
        <v>1871</v>
      </c>
      <c r="F322" s="881" t="s">
        <v>1763</v>
      </c>
      <c r="G322" s="46" t="s">
        <v>1770</v>
      </c>
      <c r="H322" s="46" t="s">
        <v>1770</v>
      </c>
      <c r="I322" s="49" t="s">
        <v>1</v>
      </c>
      <c r="J322" s="43">
        <v>3</v>
      </c>
      <c r="K322" s="43" t="s">
        <v>41</v>
      </c>
      <c r="L322" s="887">
        <f t="shared" si="17"/>
        <v>160.7142857142857</v>
      </c>
      <c r="M322" s="888">
        <f t="shared" si="18"/>
        <v>482.1428571428571</v>
      </c>
      <c r="N322" s="942">
        <v>540</v>
      </c>
      <c r="O322" s="43" t="s">
        <v>801</v>
      </c>
      <c r="P322" s="830" t="s">
        <v>599</v>
      </c>
      <c r="Q322" s="830" t="s">
        <v>1483</v>
      </c>
      <c r="R322" s="934">
        <v>0</v>
      </c>
    </row>
    <row r="323" spans="1:18" ht="58.5" customHeight="1">
      <c r="A323" s="829" t="s">
        <v>864</v>
      </c>
      <c r="B323" s="875" t="s">
        <v>53</v>
      </c>
      <c r="C323" s="883" t="s">
        <v>51</v>
      </c>
      <c r="D323" s="883" t="s">
        <v>54</v>
      </c>
      <c r="E323" s="50" t="s">
        <v>1871</v>
      </c>
      <c r="F323" s="881" t="s">
        <v>1768</v>
      </c>
      <c r="G323" s="46" t="s">
        <v>1771</v>
      </c>
      <c r="H323" s="46" t="s">
        <v>1771</v>
      </c>
      <c r="I323" s="49" t="s">
        <v>1</v>
      </c>
      <c r="J323" s="43">
        <v>3</v>
      </c>
      <c r="K323" s="43" t="s">
        <v>41</v>
      </c>
      <c r="L323" s="887">
        <f t="shared" si="17"/>
        <v>205.35714285714286</v>
      </c>
      <c r="M323" s="888">
        <f t="shared" si="18"/>
        <v>616.0714285714286</v>
      </c>
      <c r="N323" s="942">
        <v>690</v>
      </c>
      <c r="O323" s="43" t="s">
        <v>801</v>
      </c>
      <c r="P323" s="830" t="s">
        <v>599</v>
      </c>
      <c r="Q323" s="830" t="s">
        <v>1483</v>
      </c>
      <c r="R323" s="934">
        <v>0</v>
      </c>
    </row>
    <row r="324" spans="1:18" ht="58.5" customHeight="1">
      <c r="A324" s="829" t="s">
        <v>865</v>
      </c>
      <c r="B324" s="875" t="s">
        <v>53</v>
      </c>
      <c r="C324" s="883" t="s">
        <v>51</v>
      </c>
      <c r="D324" s="883" t="s">
        <v>54</v>
      </c>
      <c r="E324" s="41" t="s">
        <v>1872</v>
      </c>
      <c r="F324" s="881" t="s">
        <v>1769</v>
      </c>
      <c r="G324" s="46" t="s">
        <v>1772</v>
      </c>
      <c r="H324" s="46" t="s">
        <v>1772</v>
      </c>
      <c r="I324" s="49" t="s">
        <v>1</v>
      </c>
      <c r="J324" s="43">
        <v>3</v>
      </c>
      <c r="K324" s="43" t="s">
        <v>41</v>
      </c>
      <c r="L324" s="887">
        <f t="shared" si="17"/>
        <v>982.142857142857</v>
      </c>
      <c r="M324" s="888">
        <f t="shared" si="18"/>
        <v>2946.428571428571</v>
      </c>
      <c r="N324" s="942">
        <v>3300</v>
      </c>
      <c r="O324" s="43" t="s">
        <v>801</v>
      </c>
      <c r="P324" s="830" t="s">
        <v>599</v>
      </c>
      <c r="Q324" s="830" t="s">
        <v>1483</v>
      </c>
      <c r="R324" s="934">
        <v>0</v>
      </c>
    </row>
    <row r="325" spans="1:18" ht="58.5" customHeight="1">
      <c r="A325" s="829" t="s">
        <v>761</v>
      </c>
      <c r="B325" s="875" t="s">
        <v>53</v>
      </c>
      <c r="C325" s="883" t="s">
        <v>51</v>
      </c>
      <c r="D325" s="883" t="s">
        <v>54</v>
      </c>
      <c r="E325" s="41" t="s">
        <v>1873</v>
      </c>
      <c r="F325" s="881" t="s">
        <v>1773</v>
      </c>
      <c r="G325" s="46" t="s">
        <v>1774</v>
      </c>
      <c r="H325" s="46" t="s">
        <v>1774</v>
      </c>
      <c r="I325" s="49" t="s">
        <v>1</v>
      </c>
      <c r="J325" s="43">
        <v>1</v>
      </c>
      <c r="K325" s="43" t="s">
        <v>41</v>
      </c>
      <c r="L325" s="887">
        <f t="shared" si="17"/>
        <v>2767.8571428571427</v>
      </c>
      <c r="M325" s="888">
        <f t="shared" si="18"/>
        <v>2767.8571428571427</v>
      </c>
      <c r="N325" s="942">
        <v>3100</v>
      </c>
      <c r="O325" s="43" t="s">
        <v>801</v>
      </c>
      <c r="P325" s="830" t="s">
        <v>599</v>
      </c>
      <c r="Q325" s="830" t="s">
        <v>1483</v>
      </c>
      <c r="R325" s="934">
        <v>0</v>
      </c>
    </row>
    <row r="326" spans="1:18" ht="58.5" customHeight="1">
      <c r="A326" s="829" t="s">
        <v>762</v>
      </c>
      <c r="B326" s="875" t="s">
        <v>53</v>
      </c>
      <c r="C326" s="883" t="s">
        <v>51</v>
      </c>
      <c r="D326" s="883" t="s">
        <v>54</v>
      </c>
      <c r="E326" s="41" t="s">
        <v>1023</v>
      </c>
      <c r="F326" s="881" t="s">
        <v>1775</v>
      </c>
      <c r="G326" s="46" t="s">
        <v>1776</v>
      </c>
      <c r="H326" s="46" t="s">
        <v>1776</v>
      </c>
      <c r="I326" s="49" t="s">
        <v>1</v>
      </c>
      <c r="J326" s="43">
        <v>4</v>
      </c>
      <c r="K326" s="43" t="s">
        <v>41</v>
      </c>
      <c r="L326" s="887">
        <f t="shared" si="17"/>
        <v>5267.857142857142</v>
      </c>
      <c r="M326" s="888">
        <f t="shared" si="18"/>
        <v>21071.42857142857</v>
      </c>
      <c r="N326" s="942">
        <v>23600</v>
      </c>
      <c r="O326" s="43" t="s">
        <v>801</v>
      </c>
      <c r="P326" s="830" t="s">
        <v>599</v>
      </c>
      <c r="Q326" s="830" t="s">
        <v>1483</v>
      </c>
      <c r="R326" s="934">
        <v>0</v>
      </c>
    </row>
    <row r="327" spans="1:18" ht="58.5" customHeight="1">
      <c r="A327" s="829" t="s">
        <v>763</v>
      </c>
      <c r="B327" s="875" t="s">
        <v>53</v>
      </c>
      <c r="C327" s="883" t="s">
        <v>51</v>
      </c>
      <c r="D327" s="883" t="s">
        <v>54</v>
      </c>
      <c r="E327" s="41" t="s">
        <v>1898</v>
      </c>
      <c r="F327" s="881" t="s">
        <v>1777</v>
      </c>
      <c r="G327" s="46" t="s">
        <v>1778</v>
      </c>
      <c r="H327" s="46" t="s">
        <v>1778</v>
      </c>
      <c r="I327" s="49" t="s">
        <v>1</v>
      </c>
      <c r="J327" s="43">
        <v>1</v>
      </c>
      <c r="K327" s="43" t="s">
        <v>310</v>
      </c>
      <c r="L327" s="887">
        <f t="shared" si="17"/>
        <v>1964.285714285714</v>
      </c>
      <c r="M327" s="888">
        <f t="shared" si="18"/>
        <v>1964.285714285714</v>
      </c>
      <c r="N327" s="942">
        <v>2200</v>
      </c>
      <c r="O327" s="43" t="s">
        <v>801</v>
      </c>
      <c r="P327" s="830" t="s">
        <v>599</v>
      </c>
      <c r="Q327" s="830" t="s">
        <v>1483</v>
      </c>
      <c r="R327" s="934">
        <v>0</v>
      </c>
    </row>
    <row r="328" spans="1:18" ht="58.5" customHeight="1">
      <c r="A328" s="829" t="s">
        <v>764</v>
      </c>
      <c r="B328" s="875" t="s">
        <v>53</v>
      </c>
      <c r="C328" s="883" t="s">
        <v>51</v>
      </c>
      <c r="D328" s="883" t="s">
        <v>54</v>
      </c>
      <c r="E328" s="41" t="s">
        <v>1898</v>
      </c>
      <c r="F328" s="881" t="s">
        <v>1777</v>
      </c>
      <c r="G328" s="46" t="s">
        <v>1779</v>
      </c>
      <c r="H328" s="46" t="s">
        <v>1779</v>
      </c>
      <c r="I328" s="49" t="s">
        <v>1</v>
      </c>
      <c r="J328" s="43">
        <v>1</v>
      </c>
      <c r="K328" s="43" t="s">
        <v>310</v>
      </c>
      <c r="L328" s="887">
        <f t="shared" si="17"/>
        <v>1964.285714285714</v>
      </c>
      <c r="M328" s="888">
        <f t="shared" si="18"/>
        <v>1964.285714285714</v>
      </c>
      <c r="N328" s="942">
        <v>2200</v>
      </c>
      <c r="O328" s="43" t="s">
        <v>801</v>
      </c>
      <c r="P328" s="830" t="s">
        <v>599</v>
      </c>
      <c r="Q328" s="830" t="s">
        <v>1483</v>
      </c>
      <c r="R328" s="934">
        <v>0</v>
      </c>
    </row>
    <row r="329" spans="1:18" ht="58.5" customHeight="1">
      <c r="A329" s="829" t="s">
        <v>570</v>
      </c>
      <c r="B329" s="875" t="s">
        <v>53</v>
      </c>
      <c r="C329" s="883" t="s">
        <v>51</v>
      </c>
      <c r="D329" s="883" t="s">
        <v>54</v>
      </c>
      <c r="E329" s="41" t="s">
        <v>1432</v>
      </c>
      <c r="F329" s="881" t="s">
        <v>1429</v>
      </c>
      <c r="G329" s="46" t="s">
        <v>1780</v>
      </c>
      <c r="H329" s="46" t="s">
        <v>1780</v>
      </c>
      <c r="I329" s="49" t="s">
        <v>1</v>
      </c>
      <c r="J329" s="43">
        <v>1</v>
      </c>
      <c r="K329" s="43" t="s">
        <v>41</v>
      </c>
      <c r="L329" s="887">
        <f t="shared" si="17"/>
        <v>24999.999999999996</v>
      </c>
      <c r="M329" s="888">
        <f t="shared" si="18"/>
        <v>24999.999999999996</v>
      </c>
      <c r="N329" s="942">
        <v>28000</v>
      </c>
      <c r="O329" s="43" t="s">
        <v>801</v>
      </c>
      <c r="P329" s="830" t="s">
        <v>599</v>
      </c>
      <c r="Q329" s="830" t="s">
        <v>1483</v>
      </c>
      <c r="R329" s="934">
        <v>0</v>
      </c>
    </row>
    <row r="330" spans="1:18" ht="58.5" customHeight="1">
      <c r="A330" s="829" t="s">
        <v>765</v>
      </c>
      <c r="B330" s="875" t="s">
        <v>53</v>
      </c>
      <c r="C330" s="883" t="s">
        <v>51</v>
      </c>
      <c r="D330" s="883" t="s">
        <v>54</v>
      </c>
      <c r="E330" s="41" t="s">
        <v>1899</v>
      </c>
      <c r="F330" s="881" t="s">
        <v>1781</v>
      </c>
      <c r="G330" s="46" t="s">
        <v>1782</v>
      </c>
      <c r="H330" s="46" t="s">
        <v>1782</v>
      </c>
      <c r="I330" s="49" t="s">
        <v>1</v>
      </c>
      <c r="J330" s="43">
        <v>200</v>
      </c>
      <c r="K330" s="43" t="s">
        <v>41</v>
      </c>
      <c r="L330" s="887">
        <f t="shared" si="17"/>
        <v>7.142857142857142</v>
      </c>
      <c r="M330" s="888">
        <f t="shared" si="18"/>
        <v>1428.5714285714284</v>
      </c>
      <c r="N330" s="942">
        <v>1600</v>
      </c>
      <c r="O330" s="43" t="s">
        <v>801</v>
      </c>
      <c r="P330" s="830" t="s">
        <v>599</v>
      </c>
      <c r="Q330" s="830" t="s">
        <v>1483</v>
      </c>
      <c r="R330" s="934">
        <v>0</v>
      </c>
    </row>
    <row r="331" spans="1:18" ht="58.5" customHeight="1">
      <c r="A331" s="829" t="s">
        <v>766</v>
      </c>
      <c r="B331" s="875" t="s">
        <v>53</v>
      </c>
      <c r="C331" s="883" t="s">
        <v>51</v>
      </c>
      <c r="D331" s="883" t="s">
        <v>54</v>
      </c>
      <c r="E331" s="41" t="s">
        <v>1900</v>
      </c>
      <c r="F331" s="881" t="s">
        <v>1783</v>
      </c>
      <c r="G331" s="46" t="s">
        <v>1784</v>
      </c>
      <c r="H331" s="46" t="s">
        <v>1784</v>
      </c>
      <c r="I331" s="49" t="s">
        <v>1</v>
      </c>
      <c r="J331" s="43">
        <v>10</v>
      </c>
      <c r="K331" s="43" t="s">
        <v>41</v>
      </c>
      <c r="L331" s="887">
        <f t="shared" si="17"/>
        <v>13.392857142857142</v>
      </c>
      <c r="M331" s="888">
        <f t="shared" si="18"/>
        <v>133.92857142857142</v>
      </c>
      <c r="N331" s="942">
        <v>150</v>
      </c>
      <c r="O331" s="43" t="s">
        <v>801</v>
      </c>
      <c r="P331" s="830" t="s">
        <v>599</v>
      </c>
      <c r="Q331" s="830" t="s">
        <v>1483</v>
      </c>
      <c r="R331" s="934">
        <v>0</v>
      </c>
    </row>
    <row r="332" spans="1:18" ht="58.5" customHeight="1">
      <c r="A332" s="829" t="s">
        <v>767</v>
      </c>
      <c r="B332" s="875" t="s">
        <v>53</v>
      </c>
      <c r="C332" s="883" t="s">
        <v>51</v>
      </c>
      <c r="D332" s="883" t="s">
        <v>54</v>
      </c>
      <c r="E332" s="41" t="s">
        <v>1901</v>
      </c>
      <c r="F332" s="881" t="s">
        <v>1785</v>
      </c>
      <c r="G332" s="46" t="s">
        <v>1786</v>
      </c>
      <c r="H332" s="46" t="s">
        <v>1786</v>
      </c>
      <c r="I332" s="49" t="s">
        <v>1</v>
      </c>
      <c r="J332" s="43">
        <v>1</v>
      </c>
      <c r="K332" s="43" t="s">
        <v>1902</v>
      </c>
      <c r="L332" s="887">
        <f t="shared" si="17"/>
        <v>3035.7142857142853</v>
      </c>
      <c r="M332" s="888">
        <f t="shared" si="18"/>
        <v>3035.7142857142853</v>
      </c>
      <c r="N332" s="942">
        <v>3400</v>
      </c>
      <c r="O332" s="43" t="s">
        <v>801</v>
      </c>
      <c r="P332" s="830" t="s">
        <v>599</v>
      </c>
      <c r="Q332" s="830" t="s">
        <v>1483</v>
      </c>
      <c r="R332" s="934">
        <v>0</v>
      </c>
    </row>
    <row r="333" spans="1:18" ht="55.5" customHeight="1">
      <c r="A333" s="829" t="s">
        <v>768</v>
      </c>
      <c r="B333" s="875" t="s">
        <v>53</v>
      </c>
      <c r="C333" s="883" t="s">
        <v>51</v>
      </c>
      <c r="D333" s="883" t="s">
        <v>54</v>
      </c>
      <c r="E333" s="50" t="s">
        <v>1572</v>
      </c>
      <c r="F333" s="49" t="s">
        <v>1328</v>
      </c>
      <c r="G333" s="919" t="s">
        <v>1573</v>
      </c>
      <c r="H333" s="920" t="s">
        <v>1372</v>
      </c>
      <c r="I333" s="49" t="s">
        <v>1</v>
      </c>
      <c r="J333" s="59">
        <v>5</v>
      </c>
      <c r="K333" s="59" t="s">
        <v>41</v>
      </c>
      <c r="L333" s="887">
        <f t="shared" si="17"/>
        <v>112142.85714285713</v>
      </c>
      <c r="M333" s="888">
        <f>N333/1.12</f>
        <v>560714.2857142857</v>
      </c>
      <c r="N333" s="44">
        <v>628000</v>
      </c>
      <c r="O333" s="43" t="s">
        <v>44</v>
      </c>
      <c r="P333" s="830" t="s">
        <v>599</v>
      </c>
      <c r="Q333" s="921" t="s">
        <v>895</v>
      </c>
      <c r="R333" s="879">
        <v>0</v>
      </c>
    </row>
    <row r="334" spans="1:18" ht="55.5" customHeight="1">
      <c r="A334" s="829" t="s">
        <v>769</v>
      </c>
      <c r="B334" s="875" t="s">
        <v>53</v>
      </c>
      <c r="C334" s="883" t="s">
        <v>51</v>
      </c>
      <c r="D334" s="883" t="s">
        <v>54</v>
      </c>
      <c r="E334" s="50" t="s">
        <v>1574</v>
      </c>
      <c r="F334" s="896" t="s">
        <v>1575</v>
      </c>
      <c r="G334" s="919" t="s">
        <v>1576</v>
      </c>
      <c r="H334" s="49" t="s">
        <v>1373</v>
      </c>
      <c r="I334" s="49" t="s">
        <v>1</v>
      </c>
      <c r="J334" s="59">
        <v>3</v>
      </c>
      <c r="K334" s="59" t="s">
        <v>41</v>
      </c>
      <c r="L334" s="887">
        <f t="shared" si="17"/>
        <v>30357.142857142855</v>
      </c>
      <c r="M334" s="888">
        <f>N334/1.12</f>
        <v>91071.42857142857</v>
      </c>
      <c r="N334" s="44">
        <v>102000</v>
      </c>
      <c r="O334" s="43" t="s">
        <v>44</v>
      </c>
      <c r="P334" s="830" t="s">
        <v>599</v>
      </c>
      <c r="Q334" s="921" t="s">
        <v>895</v>
      </c>
      <c r="R334" s="879">
        <v>0</v>
      </c>
    </row>
    <row r="335" spans="1:18" ht="55.5" customHeight="1">
      <c r="A335" s="829" t="s">
        <v>770</v>
      </c>
      <c r="B335" s="875" t="s">
        <v>53</v>
      </c>
      <c r="C335" s="883" t="s">
        <v>51</v>
      </c>
      <c r="D335" s="883" t="s">
        <v>54</v>
      </c>
      <c r="E335" s="50" t="s">
        <v>1577</v>
      </c>
      <c r="F335" s="896" t="s">
        <v>24</v>
      </c>
      <c r="G335" s="896" t="s">
        <v>1578</v>
      </c>
      <c r="H335" s="922" t="s">
        <v>1579</v>
      </c>
      <c r="I335" s="49" t="s">
        <v>1</v>
      </c>
      <c r="J335" s="59">
        <v>1</v>
      </c>
      <c r="K335" s="59" t="s">
        <v>41</v>
      </c>
      <c r="L335" s="887">
        <f aca="true" t="shared" si="19" ref="L335:L350">M335/J335</f>
        <v>258482.14285714284</v>
      </c>
      <c r="M335" s="888">
        <f aca="true" t="shared" si="20" ref="M335:M355">N335/1.12</f>
        <v>258482.14285714284</v>
      </c>
      <c r="N335" s="44">
        <v>289500</v>
      </c>
      <c r="O335" s="43" t="s">
        <v>59</v>
      </c>
      <c r="P335" s="830" t="s">
        <v>591</v>
      </c>
      <c r="Q335" s="921" t="s">
        <v>1214</v>
      </c>
      <c r="R335" s="879">
        <v>0</v>
      </c>
    </row>
    <row r="336" spans="1:18" ht="55.5" customHeight="1">
      <c r="A336" s="829" t="s">
        <v>771</v>
      </c>
      <c r="B336" s="875" t="s">
        <v>53</v>
      </c>
      <c r="C336" s="883" t="s">
        <v>51</v>
      </c>
      <c r="D336" s="883" t="s">
        <v>54</v>
      </c>
      <c r="E336" s="50" t="s">
        <v>1577</v>
      </c>
      <c r="F336" s="896" t="s">
        <v>24</v>
      </c>
      <c r="G336" s="896" t="s">
        <v>1578</v>
      </c>
      <c r="H336" s="923" t="s">
        <v>1580</v>
      </c>
      <c r="I336" s="49" t="s">
        <v>1</v>
      </c>
      <c r="J336" s="59">
        <v>1</v>
      </c>
      <c r="K336" s="59" t="s">
        <v>41</v>
      </c>
      <c r="L336" s="887">
        <f t="shared" si="19"/>
        <v>249821.42857142855</v>
      </c>
      <c r="M336" s="888">
        <f t="shared" si="20"/>
        <v>249821.42857142855</v>
      </c>
      <c r="N336" s="44">
        <v>279800</v>
      </c>
      <c r="O336" s="43" t="s">
        <v>59</v>
      </c>
      <c r="P336" s="830" t="s">
        <v>591</v>
      </c>
      <c r="Q336" s="921" t="s">
        <v>1214</v>
      </c>
      <c r="R336" s="879">
        <v>0</v>
      </c>
    </row>
    <row r="337" spans="1:18" ht="55.5" customHeight="1">
      <c r="A337" s="829" t="s">
        <v>571</v>
      </c>
      <c r="B337" s="875" t="s">
        <v>53</v>
      </c>
      <c r="C337" s="883" t="s">
        <v>51</v>
      </c>
      <c r="D337" s="883" t="s">
        <v>54</v>
      </c>
      <c r="E337" s="50" t="s">
        <v>1582</v>
      </c>
      <c r="F337" s="896" t="s">
        <v>1583</v>
      </c>
      <c r="G337" s="896" t="s">
        <v>1584</v>
      </c>
      <c r="H337" s="923" t="s">
        <v>1581</v>
      </c>
      <c r="I337" s="49" t="s">
        <v>1</v>
      </c>
      <c r="J337" s="59">
        <v>1</v>
      </c>
      <c r="K337" s="59" t="s">
        <v>41</v>
      </c>
      <c r="L337" s="887">
        <f t="shared" si="19"/>
        <v>8035.714285714285</v>
      </c>
      <c r="M337" s="888">
        <f t="shared" si="20"/>
        <v>8035.714285714285</v>
      </c>
      <c r="N337" s="44">
        <v>9000</v>
      </c>
      <c r="O337" s="43" t="s">
        <v>59</v>
      </c>
      <c r="P337" s="830" t="s">
        <v>591</v>
      </c>
      <c r="Q337" s="921" t="s">
        <v>1214</v>
      </c>
      <c r="R337" s="879">
        <v>0</v>
      </c>
    </row>
    <row r="338" spans="1:18" ht="55.5" customHeight="1">
      <c r="A338" s="829" t="s">
        <v>573</v>
      </c>
      <c r="B338" s="875" t="s">
        <v>53</v>
      </c>
      <c r="C338" s="883" t="s">
        <v>51</v>
      </c>
      <c r="D338" s="883" t="s">
        <v>54</v>
      </c>
      <c r="E338" s="50" t="s">
        <v>1582</v>
      </c>
      <c r="F338" s="896" t="s">
        <v>1583</v>
      </c>
      <c r="G338" s="896" t="s">
        <v>1584</v>
      </c>
      <c r="H338" s="923" t="s">
        <v>1585</v>
      </c>
      <c r="I338" s="49" t="s">
        <v>1</v>
      </c>
      <c r="J338" s="59">
        <v>1</v>
      </c>
      <c r="K338" s="59" t="s">
        <v>41</v>
      </c>
      <c r="L338" s="887">
        <f t="shared" si="19"/>
        <v>11607.142857142857</v>
      </c>
      <c r="M338" s="888">
        <f t="shared" si="20"/>
        <v>11607.142857142857</v>
      </c>
      <c r="N338" s="44">
        <v>13000</v>
      </c>
      <c r="O338" s="43" t="s">
        <v>59</v>
      </c>
      <c r="P338" s="830" t="s">
        <v>591</v>
      </c>
      <c r="Q338" s="921" t="s">
        <v>1214</v>
      </c>
      <c r="R338" s="879">
        <v>0</v>
      </c>
    </row>
    <row r="339" spans="1:18" ht="55.5" customHeight="1">
      <c r="A339" s="829" t="s">
        <v>572</v>
      </c>
      <c r="B339" s="875" t="s">
        <v>53</v>
      </c>
      <c r="C339" s="883" t="s">
        <v>51</v>
      </c>
      <c r="D339" s="883" t="s">
        <v>54</v>
      </c>
      <c r="E339" s="41" t="s">
        <v>1586</v>
      </c>
      <c r="F339" s="48" t="s">
        <v>292</v>
      </c>
      <c r="G339" s="913" t="s">
        <v>1587</v>
      </c>
      <c r="H339" s="924" t="s">
        <v>1375</v>
      </c>
      <c r="I339" s="49" t="s">
        <v>1</v>
      </c>
      <c r="J339" s="59">
        <v>5</v>
      </c>
      <c r="K339" s="59" t="s">
        <v>41</v>
      </c>
      <c r="L339" s="887">
        <f t="shared" si="19"/>
        <v>70357.14285714286</v>
      </c>
      <c r="M339" s="888">
        <f t="shared" si="20"/>
        <v>351785.71428571426</v>
      </c>
      <c r="N339" s="1050">
        <v>394000</v>
      </c>
      <c r="O339" s="43" t="s">
        <v>59</v>
      </c>
      <c r="P339" s="830" t="s">
        <v>599</v>
      </c>
      <c r="Q339" s="830" t="s">
        <v>895</v>
      </c>
      <c r="R339" s="879">
        <v>0</v>
      </c>
    </row>
    <row r="340" spans="1:18" ht="55.5" customHeight="1">
      <c r="A340" s="12" t="s">
        <v>866</v>
      </c>
      <c r="B340" s="39" t="s">
        <v>53</v>
      </c>
      <c r="C340" s="58" t="s">
        <v>51</v>
      </c>
      <c r="D340" s="58" t="s">
        <v>54</v>
      </c>
      <c r="E340" s="41" t="s">
        <v>1588</v>
      </c>
      <c r="F340" s="925" t="s">
        <v>1357</v>
      </c>
      <c r="G340" s="925" t="s">
        <v>1589</v>
      </c>
      <c r="H340" s="926" t="s">
        <v>1376</v>
      </c>
      <c r="I340" s="49" t="s">
        <v>1</v>
      </c>
      <c r="J340" s="2">
        <v>10</v>
      </c>
      <c r="K340" s="59" t="s">
        <v>41</v>
      </c>
      <c r="L340" s="887">
        <f t="shared" si="19"/>
        <v>1785.7142857142856</v>
      </c>
      <c r="M340" s="888">
        <f t="shared" si="20"/>
        <v>17857.142857142855</v>
      </c>
      <c r="N340" s="887">
        <v>20000</v>
      </c>
      <c r="O340" s="43" t="s">
        <v>59</v>
      </c>
      <c r="P340" s="8" t="s">
        <v>599</v>
      </c>
      <c r="Q340" s="8" t="s">
        <v>895</v>
      </c>
      <c r="R340" s="927">
        <v>0</v>
      </c>
    </row>
    <row r="341" spans="1:18" ht="55.5" customHeight="1">
      <c r="A341" s="12" t="s">
        <v>876</v>
      </c>
      <c r="B341" s="39" t="s">
        <v>53</v>
      </c>
      <c r="C341" s="58" t="s">
        <v>51</v>
      </c>
      <c r="D341" s="58" t="s">
        <v>54</v>
      </c>
      <c r="E341" s="928" t="s">
        <v>1590</v>
      </c>
      <c r="F341" s="42" t="s">
        <v>1358</v>
      </c>
      <c r="G341" s="42" t="s">
        <v>1591</v>
      </c>
      <c r="H341" s="50" t="s">
        <v>1377</v>
      </c>
      <c r="I341" s="49" t="s">
        <v>1</v>
      </c>
      <c r="J341" s="929">
        <v>30</v>
      </c>
      <c r="K341" s="59" t="s">
        <v>41</v>
      </c>
      <c r="L341" s="887">
        <f t="shared" si="19"/>
        <v>1339.2857142857142</v>
      </c>
      <c r="M341" s="888">
        <f t="shared" si="20"/>
        <v>40178.57142857143</v>
      </c>
      <c r="N341" s="47">
        <v>45000</v>
      </c>
      <c r="O341" s="43" t="s">
        <v>59</v>
      </c>
      <c r="P341" s="8" t="s">
        <v>599</v>
      </c>
      <c r="Q341" s="8" t="s">
        <v>895</v>
      </c>
      <c r="R341" s="927">
        <v>0</v>
      </c>
    </row>
    <row r="342" spans="1:18" ht="55.5" customHeight="1">
      <c r="A342" s="12" t="s">
        <v>882</v>
      </c>
      <c r="B342" s="39" t="s">
        <v>53</v>
      </c>
      <c r="C342" s="58" t="s">
        <v>51</v>
      </c>
      <c r="D342" s="58" t="s">
        <v>54</v>
      </c>
      <c r="E342" s="41" t="s">
        <v>1592</v>
      </c>
      <c r="F342" s="42" t="s">
        <v>1593</v>
      </c>
      <c r="G342" s="42" t="s">
        <v>1594</v>
      </c>
      <c r="H342" s="50" t="s">
        <v>1378</v>
      </c>
      <c r="I342" s="49" t="s">
        <v>1</v>
      </c>
      <c r="J342" s="2">
        <v>10</v>
      </c>
      <c r="K342" s="59" t="s">
        <v>41</v>
      </c>
      <c r="L342" s="887">
        <f t="shared" si="19"/>
        <v>2142.8571428571427</v>
      </c>
      <c r="M342" s="888">
        <f t="shared" si="20"/>
        <v>21428.571428571428</v>
      </c>
      <c r="N342" s="887">
        <v>24000</v>
      </c>
      <c r="O342" s="43" t="s">
        <v>59</v>
      </c>
      <c r="P342" s="8" t="s">
        <v>599</v>
      </c>
      <c r="Q342" s="8" t="s">
        <v>895</v>
      </c>
      <c r="R342" s="60">
        <v>0</v>
      </c>
    </row>
    <row r="343" spans="1:18" ht="55.5" customHeight="1">
      <c r="A343" s="12" t="s">
        <v>888</v>
      </c>
      <c r="B343" s="39" t="s">
        <v>53</v>
      </c>
      <c r="C343" s="58" t="s">
        <v>51</v>
      </c>
      <c r="D343" s="58" t="s">
        <v>54</v>
      </c>
      <c r="E343" s="50" t="s">
        <v>1595</v>
      </c>
      <c r="F343" s="896" t="s">
        <v>1366</v>
      </c>
      <c r="G343" s="896" t="s">
        <v>1596</v>
      </c>
      <c r="H343" s="923" t="s">
        <v>1379</v>
      </c>
      <c r="I343" s="49" t="s">
        <v>1</v>
      </c>
      <c r="J343" s="2">
        <v>1</v>
      </c>
      <c r="K343" s="59" t="s">
        <v>41</v>
      </c>
      <c r="L343" s="887">
        <f t="shared" si="19"/>
        <v>22053.571428571428</v>
      </c>
      <c r="M343" s="888">
        <f t="shared" si="20"/>
        <v>22053.571428571428</v>
      </c>
      <c r="N343" s="887">
        <v>24700</v>
      </c>
      <c r="O343" s="43" t="s">
        <v>59</v>
      </c>
      <c r="P343" s="8" t="s">
        <v>599</v>
      </c>
      <c r="Q343" s="8" t="s">
        <v>895</v>
      </c>
      <c r="R343" s="60">
        <v>0</v>
      </c>
    </row>
    <row r="344" spans="1:18" ht="55.5" customHeight="1">
      <c r="A344" s="12" t="s">
        <v>889</v>
      </c>
      <c r="B344" s="39" t="s">
        <v>53</v>
      </c>
      <c r="C344" s="58" t="s">
        <v>51</v>
      </c>
      <c r="D344" s="58" t="s">
        <v>54</v>
      </c>
      <c r="E344" s="42" t="s">
        <v>1597</v>
      </c>
      <c r="F344" s="42" t="s">
        <v>1359</v>
      </c>
      <c r="G344" s="42" t="s">
        <v>1598</v>
      </c>
      <c r="H344" s="877" t="s">
        <v>1380</v>
      </c>
      <c r="I344" s="49" t="s">
        <v>1</v>
      </c>
      <c r="J344" s="59">
        <v>4</v>
      </c>
      <c r="K344" s="59" t="s">
        <v>41</v>
      </c>
      <c r="L344" s="887">
        <f t="shared" si="19"/>
        <v>12165.17857142857</v>
      </c>
      <c r="M344" s="888">
        <f t="shared" si="20"/>
        <v>48660.71428571428</v>
      </c>
      <c r="N344" s="44">
        <v>54500</v>
      </c>
      <c r="O344" s="43" t="s">
        <v>59</v>
      </c>
      <c r="P344" s="8" t="s">
        <v>599</v>
      </c>
      <c r="Q344" s="8" t="s">
        <v>895</v>
      </c>
      <c r="R344" s="60">
        <v>0</v>
      </c>
    </row>
    <row r="345" spans="1:18" ht="55.5" customHeight="1">
      <c r="A345" s="12" t="s">
        <v>890</v>
      </c>
      <c r="B345" s="39" t="s">
        <v>53</v>
      </c>
      <c r="C345" s="58" t="s">
        <v>51</v>
      </c>
      <c r="D345" s="58" t="s">
        <v>54</v>
      </c>
      <c r="E345" s="41" t="s">
        <v>1599</v>
      </c>
      <c r="F345" s="42" t="s">
        <v>1359</v>
      </c>
      <c r="G345" s="42" t="s">
        <v>1600</v>
      </c>
      <c r="H345" s="41" t="s">
        <v>1360</v>
      </c>
      <c r="I345" s="49" t="s">
        <v>1</v>
      </c>
      <c r="J345" s="59">
        <v>5</v>
      </c>
      <c r="K345" s="59" t="s">
        <v>41</v>
      </c>
      <c r="L345" s="887">
        <f t="shared" si="19"/>
        <v>5223.214285714285</v>
      </c>
      <c r="M345" s="888">
        <f t="shared" si="20"/>
        <v>26116.071428571428</v>
      </c>
      <c r="N345" s="44">
        <v>29250</v>
      </c>
      <c r="O345" s="43" t="s">
        <v>59</v>
      </c>
      <c r="P345" s="8" t="s">
        <v>599</v>
      </c>
      <c r="Q345" s="8" t="s">
        <v>895</v>
      </c>
      <c r="R345" s="60">
        <v>0</v>
      </c>
    </row>
    <row r="346" spans="1:18" ht="55.5" customHeight="1">
      <c r="A346" s="12" t="s">
        <v>891</v>
      </c>
      <c r="B346" s="39" t="s">
        <v>53</v>
      </c>
      <c r="C346" s="58" t="s">
        <v>51</v>
      </c>
      <c r="D346" s="58" t="s">
        <v>54</v>
      </c>
      <c r="E346" s="41" t="s">
        <v>229</v>
      </c>
      <c r="F346" s="42" t="s">
        <v>1290</v>
      </c>
      <c r="G346" s="42" t="s">
        <v>1601</v>
      </c>
      <c r="H346" s="914" t="s">
        <v>1381</v>
      </c>
      <c r="I346" s="49" t="s">
        <v>1</v>
      </c>
      <c r="J346" s="2">
        <v>10</v>
      </c>
      <c r="K346" s="59" t="s">
        <v>41</v>
      </c>
      <c r="L346" s="887">
        <f t="shared" si="19"/>
        <v>1428.5714285714284</v>
      </c>
      <c r="M346" s="888">
        <f t="shared" si="20"/>
        <v>14285.714285714284</v>
      </c>
      <c r="N346" s="887">
        <v>16000</v>
      </c>
      <c r="O346" s="43" t="s">
        <v>59</v>
      </c>
      <c r="P346" s="8" t="s">
        <v>599</v>
      </c>
      <c r="Q346" s="8" t="s">
        <v>895</v>
      </c>
      <c r="R346" s="927">
        <v>0</v>
      </c>
    </row>
    <row r="347" spans="1:18" ht="55.5" customHeight="1">
      <c r="A347" s="12" t="s">
        <v>892</v>
      </c>
      <c r="B347" s="39" t="s">
        <v>53</v>
      </c>
      <c r="C347" s="58" t="s">
        <v>51</v>
      </c>
      <c r="D347" s="58" t="s">
        <v>54</v>
      </c>
      <c r="E347" s="41" t="s">
        <v>1602</v>
      </c>
      <c r="F347" s="42" t="s">
        <v>886</v>
      </c>
      <c r="G347" s="42" t="s">
        <v>1603</v>
      </c>
      <c r="H347" s="930" t="s">
        <v>1362</v>
      </c>
      <c r="I347" s="49" t="s">
        <v>1</v>
      </c>
      <c r="J347" s="2">
        <v>10</v>
      </c>
      <c r="K347" s="59" t="s">
        <v>41</v>
      </c>
      <c r="L347" s="887">
        <f t="shared" si="19"/>
        <v>3035.7142857142853</v>
      </c>
      <c r="M347" s="888">
        <f t="shared" si="20"/>
        <v>30357.142857142855</v>
      </c>
      <c r="N347" s="887">
        <v>34000</v>
      </c>
      <c r="O347" s="43" t="s">
        <v>59</v>
      </c>
      <c r="P347" s="8" t="s">
        <v>599</v>
      </c>
      <c r="Q347" s="8" t="s">
        <v>895</v>
      </c>
      <c r="R347" s="927">
        <v>0</v>
      </c>
    </row>
    <row r="348" spans="1:18" ht="55.5" customHeight="1">
      <c r="A348" s="12" t="s">
        <v>893</v>
      </c>
      <c r="B348" s="39" t="s">
        <v>53</v>
      </c>
      <c r="C348" s="58" t="s">
        <v>51</v>
      </c>
      <c r="D348" s="58" t="s">
        <v>54</v>
      </c>
      <c r="E348" s="41" t="s">
        <v>1602</v>
      </c>
      <c r="F348" s="42" t="s">
        <v>886</v>
      </c>
      <c r="G348" s="42" t="s">
        <v>1603</v>
      </c>
      <c r="H348" s="930" t="s">
        <v>1363</v>
      </c>
      <c r="I348" s="49" t="s">
        <v>1</v>
      </c>
      <c r="J348" s="2">
        <v>5</v>
      </c>
      <c r="K348" s="59" t="s">
        <v>41</v>
      </c>
      <c r="L348" s="887">
        <f t="shared" si="19"/>
        <v>3035.7142857142853</v>
      </c>
      <c r="M348" s="888">
        <f t="shared" si="20"/>
        <v>15178.571428571428</v>
      </c>
      <c r="N348" s="887">
        <v>17000</v>
      </c>
      <c r="O348" s="43" t="s">
        <v>59</v>
      </c>
      <c r="P348" s="8" t="s">
        <v>599</v>
      </c>
      <c r="Q348" s="8" t="s">
        <v>895</v>
      </c>
      <c r="R348" s="927">
        <v>0</v>
      </c>
    </row>
    <row r="349" spans="1:18" ht="55.5" customHeight="1">
      <c r="A349" s="12" t="s">
        <v>894</v>
      </c>
      <c r="B349" s="39" t="s">
        <v>53</v>
      </c>
      <c r="C349" s="58" t="s">
        <v>51</v>
      </c>
      <c r="D349" s="58" t="s">
        <v>54</v>
      </c>
      <c r="E349" s="41" t="s">
        <v>1602</v>
      </c>
      <c r="F349" s="42" t="s">
        <v>886</v>
      </c>
      <c r="G349" s="42" t="s">
        <v>1603</v>
      </c>
      <c r="H349" s="41" t="s">
        <v>1364</v>
      </c>
      <c r="I349" s="49" t="s">
        <v>1</v>
      </c>
      <c r="J349" s="2">
        <v>20</v>
      </c>
      <c r="K349" s="59" t="s">
        <v>41</v>
      </c>
      <c r="L349" s="887">
        <f t="shared" si="19"/>
        <v>2946.428571428571</v>
      </c>
      <c r="M349" s="888">
        <f t="shared" si="20"/>
        <v>58928.57142857142</v>
      </c>
      <c r="N349" s="887">
        <v>66000</v>
      </c>
      <c r="O349" s="43" t="s">
        <v>59</v>
      </c>
      <c r="P349" s="8" t="s">
        <v>599</v>
      </c>
      <c r="Q349" s="8" t="s">
        <v>895</v>
      </c>
      <c r="R349" s="927">
        <v>0</v>
      </c>
    </row>
    <row r="350" spans="1:18" ht="55.5" customHeight="1">
      <c r="A350" s="12" t="s">
        <v>900</v>
      </c>
      <c r="B350" s="39" t="s">
        <v>53</v>
      </c>
      <c r="C350" s="58" t="s">
        <v>51</v>
      </c>
      <c r="D350" s="58" t="s">
        <v>54</v>
      </c>
      <c r="E350" s="41" t="s">
        <v>1602</v>
      </c>
      <c r="F350" s="42" t="s">
        <v>886</v>
      </c>
      <c r="G350" s="42" t="s">
        <v>1603</v>
      </c>
      <c r="H350" s="926" t="s">
        <v>1365</v>
      </c>
      <c r="I350" s="49" t="s">
        <v>1</v>
      </c>
      <c r="J350" s="2">
        <v>25</v>
      </c>
      <c r="K350" s="59" t="s">
        <v>41</v>
      </c>
      <c r="L350" s="887">
        <f t="shared" si="19"/>
        <v>3035.7142857142853</v>
      </c>
      <c r="M350" s="888">
        <f t="shared" si="20"/>
        <v>75892.85714285713</v>
      </c>
      <c r="N350" s="887">
        <v>85000</v>
      </c>
      <c r="O350" s="43" t="s">
        <v>59</v>
      </c>
      <c r="P350" s="8" t="s">
        <v>599</v>
      </c>
      <c r="Q350" s="8" t="s">
        <v>895</v>
      </c>
      <c r="R350" s="927">
        <v>0</v>
      </c>
    </row>
    <row r="351" spans="1:18" ht="55.5" customHeight="1">
      <c r="A351" s="12" t="s">
        <v>902</v>
      </c>
      <c r="B351" s="39" t="s">
        <v>53</v>
      </c>
      <c r="C351" s="58" t="s">
        <v>51</v>
      </c>
      <c r="D351" s="58" t="s">
        <v>54</v>
      </c>
      <c r="E351" s="41" t="s">
        <v>1602</v>
      </c>
      <c r="F351" s="42" t="s">
        <v>886</v>
      </c>
      <c r="G351" s="42" t="s">
        <v>1603</v>
      </c>
      <c r="H351" s="50" t="s">
        <v>1367</v>
      </c>
      <c r="I351" s="49" t="s">
        <v>1</v>
      </c>
      <c r="J351" s="2">
        <v>15</v>
      </c>
      <c r="K351" s="59" t="s">
        <v>41</v>
      </c>
      <c r="L351" s="887">
        <f aca="true" t="shared" si="21" ref="L351:L357">M351/J351</f>
        <v>3035.7142857142853</v>
      </c>
      <c r="M351" s="888">
        <f t="shared" si="20"/>
        <v>45535.71428571428</v>
      </c>
      <c r="N351" s="887">
        <v>51000</v>
      </c>
      <c r="O351" s="43" t="s">
        <v>59</v>
      </c>
      <c r="P351" s="8" t="s">
        <v>599</v>
      </c>
      <c r="Q351" s="8" t="s">
        <v>895</v>
      </c>
      <c r="R351" s="927">
        <v>0</v>
      </c>
    </row>
    <row r="352" spans="1:18" ht="57.75" customHeight="1">
      <c r="A352" s="12" t="s">
        <v>952</v>
      </c>
      <c r="B352" s="39" t="s">
        <v>53</v>
      </c>
      <c r="C352" s="58" t="s">
        <v>51</v>
      </c>
      <c r="D352" s="58" t="s">
        <v>54</v>
      </c>
      <c r="E352" s="41" t="s">
        <v>1604</v>
      </c>
      <c r="F352" s="42" t="s">
        <v>1605</v>
      </c>
      <c r="G352" s="42" t="s">
        <v>1606</v>
      </c>
      <c r="H352" s="930" t="s">
        <v>1610</v>
      </c>
      <c r="I352" s="49" t="s">
        <v>1</v>
      </c>
      <c r="J352" s="2">
        <v>1</v>
      </c>
      <c r="K352" s="59" t="s">
        <v>1158</v>
      </c>
      <c r="L352" s="887">
        <f t="shared" si="21"/>
        <v>2232.142857142857</v>
      </c>
      <c r="M352" s="888">
        <f t="shared" si="20"/>
        <v>2232.142857142857</v>
      </c>
      <c r="N352" s="887">
        <v>2500</v>
      </c>
      <c r="O352" s="43" t="s">
        <v>59</v>
      </c>
      <c r="P352" s="8" t="s">
        <v>599</v>
      </c>
      <c r="Q352" s="8" t="s">
        <v>895</v>
      </c>
      <c r="R352" s="927">
        <v>0</v>
      </c>
    </row>
    <row r="353" spans="1:18" ht="55.5" customHeight="1">
      <c r="A353" s="12" t="s">
        <v>953</v>
      </c>
      <c r="B353" s="39" t="s">
        <v>53</v>
      </c>
      <c r="C353" s="58" t="s">
        <v>51</v>
      </c>
      <c r="D353" s="58" t="s">
        <v>54</v>
      </c>
      <c r="E353" s="41" t="s">
        <v>1607</v>
      </c>
      <c r="F353" s="42" t="s">
        <v>1608</v>
      </c>
      <c r="G353" s="42" t="s">
        <v>1609</v>
      </c>
      <c r="H353" s="931" t="s">
        <v>1368</v>
      </c>
      <c r="I353" s="49" t="s">
        <v>1</v>
      </c>
      <c r="J353" s="2">
        <v>1</v>
      </c>
      <c r="K353" s="59" t="s">
        <v>1158</v>
      </c>
      <c r="L353" s="887">
        <f t="shared" si="21"/>
        <v>2008.9285714285713</v>
      </c>
      <c r="M353" s="888">
        <f>N353/1.12</f>
        <v>2008.9285714285713</v>
      </c>
      <c r="N353" s="887">
        <v>2250</v>
      </c>
      <c r="O353" s="43" t="s">
        <v>59</v>
      </c>
      <c r="P353" s="8" t="s">
        <v>57</v>
      </c>
      <c r="Q353" s="8" t="s">
        <v>1361</v>
      </c>
      <c r="R353" s="60">
        <v>0</v>
      </c>
    </row>
    <row r="354" spans="1:18" ht="55.5" customHeight="1">
      <c r="A354" s="829" t="s">
        <v>954</v>
      </c>
      <c r="B354" s="875" t="s">
        <v>53</v>
      </c>
      <c r="C354" s="883" t="s">
        <v>51</v>
      </c>
      <c r="D354" s="883" t="s">
        <v>54</v>
      </c>
      <c r="E354" s="932" t="s">
        <v>1572</v>
      </c>
      <c r="F354" s="49" t="s">
        <v>1328</v>
      </c>
      <c r="G354" s="919" t="s">
        <v>1573</v>
      </c>
      <c r="H354" s="920" t="s">
        <v>1372</v>
      </c>
      <c r="I354" s="49" t="s">
        <v>1</v>
      </c>
      <c r="J354" s="59">
        <v>2</v>
      </c>
      <c r="K354" s="59" t="s">
        <v>41</v>
      </c>
      <c r="L354" s="887">
        <f t="shared" si="21"/>
        <v>116071.42857142857</v>
      </c>
      <c r="M354" s="888">
        <f>N354/1.12</f>
        <v>232142.85714285713</v>
      </c>
      <c r="N354" s="44">
        <v>260000</v>
      </c>
      <c r="O354" s="43" t="s">
        <v>45</v>
      </c>
      <c r="P354" s="830" t="s">
        <v>599</v>
      </c>
      <c r="Q354" s="921" t="s">
        <v>895</v>
      </c>
      <c r="R354" s="879">
        <v>0</v>
      </c>
    </row>
    <row r="355" spans="1:18" ht="55.5" customHeight="1">
      <c r="A355" s="12" t="s">
        <v>955</v>
      </c>
      <c r="B355" s="39" t="s">
        <v>53</v>
      </c>
      <c r="C355" s="58" t="s">
        <v>51</v>
      </c>
      <c r="D355" s="58" t="s">
        <v>54</v>
      </c>
      <c r="E355" s="41" t="s">
        <v>1602</v>
      </c>
      <c r="F355" s="42" t="s">
        <v>886</v>
      </c>
      <c r="G355" s="42" t="s">
        <v>1603</v>
      </c>
      <c r="H355" s="930" t="s">
        <v>1611</v>
      </c>
      <c r="I355" s="49" t="s">
        <v>1</v>
      </c>
      <c r="J355" s="2">
        <v>10</v>
      </c>
      <c r="K355" s="59" t="s">
        <v>41</v>
      </c>
      <c r="L355" s="887">
        <f t="shared" si="21"/>
        <v>6696.428571428571</v>
      </c>
      <c r="M355" s="888">
        <f t="shared" si="20"/>
        <v>66964.28571428571</v>
      </c>
      <c r="N355" s="887">
        <v>75000</v>
      </c>
      <c r="O355" s="43" t="s">
        <v>45</v>
      </c>
      <c r="P355" s="8" t="s">
        <v>599</v>
      </c>
      <c r="Q355" s="8" t="s">
        <v>895</v>
      </c>
      <c r="R355" s="927">
        <v>0</v>
      </c>
    </row>
    <row r="356" spans="1:18" ht="55.5" customHeight="1">
      <c r="A356" s="829" t="s">
        <v>956</v>
      </c>
      <c r="B356" s="875" t="s">
        <v>53</v>
      </c>
      <c r="C356" s="883" t="s">
        <v>51</v>
      </c>
      <c r="D356" s="883" t="s">
        <v>54</v>
      </c>
      <c r="E356" s="41" t="s">
        <v>1612</v>
      </c>
      <c r="F356" s="42" t="s">
        <v>898</v>
      </c>
      <c r="G356" s="42" t="s">
        <v>1613</v>
      </c>
      <c r="H356" s="920" t="s">
        <v>1373</v>
      </c>
      <c r="I356" s="49" t="s">
        <v>1</v>
      </c>
      <c r="J356" s="59">
        <v>4</v>
      </c>
      <c r="K356" s="59" t="s">
        <v>41</v>
      </c>
      <c r="L356" s="887">
        <f t="shared" si="21"/>
        <v>54687.49999999999</v>
      </c>
      <c r="M356" s="888">
        <f aca="true" t="shared" si="22" ref="M356:M364">N356/1.12</f>
        <v>218749.99999999997</v>
      </c>
      <c r="N356" s="44">
        <v>245000</v>
      </c>
      <c r="O356" s="43" t="s">
        <v>45</v>
      </c>
      <c r="P356" s="830" t="s">
        <v>591</v>
      </c>
      <c r="Q356" s="921" t="s">
        <v>1214</v>
      </c>
      <c r="R356" s="879">
        <v>0</v>
      </c>
    </row>
    <row r="357" spans="1:18" ht="55.5" customHeight="1">
      <c r="A357" s="829" t="s">
        <v>957</v>
      </c>
      <c r="B357" s="875" t="s">
        <v>53</v>
      </c>
      <c r="C357" s="883" t="s">
        <v>51</v>
      </c>
      <c r="D357" s="883" t="s">
        <v>54</v>
      </c>
      <c r="E357" s="41" t="s">
        <v>1614</v>
      </c>
      <c r="F357" s="42" t="s">
        <v>1314</v>
      </c>
      <c r="G357" s="42" t="s">
        <v>1615</v>
      </c>
      <c r="H357" s="50" t="s">
        <v>1374</v>
      </c>
      <c r="I357" s="49" t="s">
        <v>1</v>
      </c>
      <c r="J357" s="59">
        <v>1</v>
      </c>
      <c r="K357" s="59" t="s">
        <v>41</v>
      </c>
      <c r="L357" s="887">
        <f t="shared" si="21"/>
        <v>335982.14285714284</v>
      </c>
      <c r="M357" s="888">
        <f t="shared" si="22"/>
        <v>335982.14285714284</v>
      </c>
      <c r="N357" s="44">
        <v>376300</v>
      </c>
      <c r="O357" s="43" t="s">
        <v>45</v>
      </c>
      <c r="P357" s="830" t="s">
        <v>591</v>
      </c>
      <c r="Q357" s="921" t="s">
        <v>1214</v>
      </c>
      <c r="R357" s="879">
        <v>0</v>
      </c>
    </row>
    <row r="358" spans="1:18" ht="63.75" customHeight="1">
      <c r="A358" s="829" t="s">
        <v>958</v>
      </c>
      <c r="B358" s="875" t="s">
        <v>53</v>
      </c>
      <c r="C358" s="883" t="s">
        <v>51</v>
      </c>
      <c r="D358" s="883" t="s">
        <v>54</v>
      </c>
      <c r="E358" s="877" t="s">
        <v>203</v>
      </c>
      <c r="F358" s="48" t="s">
        <v>204</v>
      </c>
      <c r="G358" s="48" t="s">
        <v>205</v>
      </c>
      <c r="H358" s="933" t="s">
        <v>1369</v>
      </c>
      <c r="I358" s="49" t="s">
        <v>1</v>
      </c>
      <c r="J358" s="43">
        <v>5</v>
      </c>
      <c r="K358" s="59" t="s">
        <v>41</v>
      </c>
      <c r="L358" s="887">
        <f aca="true" t="shared" si="23" ref="L358:L365">M358/J358</f>
        <v>28571.42857142857</v>
      </c>
      <c r="M358" s="888">
        <f t="shared" si="22"/>
        <v>142857.14285714284</v>
      </c>
      <c r="N358" s="1047">
        <v>160000</v>
      </c>
      <c r="O358" s="43" t="s">
        <v>45</v>
      </c>
      <c r="P358" s="830" t="s">
        <v>599</v>
      </c>
      <c r="Q358" s="830" t="s">
        <v>903</v>
      </c>
      <c r="R358" s="934">
        <v>0</v>
      </c>
    </row>
    <row r="359" spans="1:18" ht="63.75" customHeight="1">
      <c r="A359" s="829" t="s">
        <v>959</v>
      </c>
      <c r="B359" s="875" t="s">
        <v>53</v>
      </c>
      <c r="C359" s="883" t="s">
        <v>51</v>
      </c>
      <c r="D359" s="883" t="s">
        <v>54</v>
      </c>
      <c r="E359" s="877" t="s">
        <v>203</v>
      </c>
      <c r="F359" s="48" t="s">
        <v>204</v>
      </c>
      <c r="G359" s="48" t="s">
        <v>205</v>
      </c>
      <c r="H359" s="896" t="s">
        <v>1370</v>
      </c>
      <c r="I359" s="49" t="s">
        <v>1</v>
      </c>
      <c r="J359" s="43">
        <v>10</v>
      </c>
      <c r="K359" s="59" t="s">
        <v>41</v>
      </c>
      <c r="L359" s="887">
        <f t="shared" si="23"/>
        <v>44464.28571428571</v>
      </c>
      <c r="M359" s="888">
        <f t="shared" si="22"/>
        <v>444642.8571428571</v>
      </c>
      <c r="N359" s="44">
        <v>498000</v>
      </c>
      <c r="O359" s="43" t="s">
        <v>45</v>
      </c>
      <c r="P359" s="830" t="s">
        <v>599</v>
      </c>
      <c r="Q359" s="830" t="s">
        <v>903</v>
      </c>
      <c r="R359" s="934">
        <v>0</v>
      </c>
    </row>
    <row r="360" spans="1:18" ht="41.25" customHeight="1">
      <c r="A360" s="829" t="s">
        <v>960</v>
      </c>
      <c r="B360" s="875" t="s">
        <v>53</v>
      </c>
      <c r="C360" s="883" t="s">
        <v>51</v>
      </c>
      <c r="D360" s="883" t="s">
        <v>54</v>
      </c>
      <c r="E360" s="877" t="s">
        <v>203</v>
      </c>
      <c r="F360" s="48" t="s">
        <v>204</v>
      </c>
      <c r="G360" s="48" t="s">
        <v>205</v>
      </c>
      <c r="H360" s="935" t="s">
        <v>1369</v>
      </c>
      <c r="I360" s="49" t="s">
        <v>1</v>
      </c>
      <c r="J360" s="43">
        <v>5</v>
      </c>
      <c r="K360" s="59" t="s">
        <v>41</v>
      </c>
      <c r="L360" s="887">
        <f t="shared" si="23"/>
        <v>28571.42857142857</v>
      </c>
      <c r="M360" s="888">
        <f t="shared" si="22"/>
        <v>142857.14285714284</v>
      </c>
      <c r="N360" s="44">
        <v>160000</v>
      </c>
      <c r="O360" s="43" t="s">
        <v>44</v>
      </c>
      <c r="P360" s="830" t="s">
        <v>599</v>
      </c>
      <c r="Q360" s="830" t="s">
        <v>903</v>
      </c>
      <c r="R360" s="934">
        <v>0</v>
      </c>
    </row>
    <row r="361" spans="1:18" ht="63.75" customHeight="1">
      <c r="A361" s="829" t="s">
        <v>961</v>
      </c>
      <c r="B361" s="875" t="s">
        <v>53</v>
      </c>
      <c r="C361" s="883" t="s">
        <v>51</v>
      </c>
      <c r="D361" s="883" t="s">
        <v>54</v>
      </c>
      <c r="E361" s="877" t="s">
        <v>203</v>
      </c>
      <c r="F361" s="48" t="s">
        <v>204</v>
      </c>
      <c r="G361" s="48" t="s">
        <v>205</v>
      </c>
      <c r="H361" s="50" t="s">
        <v>1371</v>
      </c>
      <c r="I361" s="49" t="s">
        <v>1</v>
      </c>
      <c r="J361" s="43">
        <v>25</v>
      </c>
      <c r="K361" s="59" t="s">
        <v>41</v>
      </c>
      <c r="L361" s="887">
        <f t="shared" si="23"/>
        <v>5803.571428571428</v>
      </c>
      <c r="M361" s="888">
        <f t="shared" si="22"/>
        <v>145089.2857142857</v>
      </c>
      <c r="N361" s="44">
        <v>162500</v>
      </c>
      <c r="O361" s="43" t="s">
        <v>44</v>
      </c>
      <c r="P361" s="830" t="s">
        <v>599</v>
      </c>
      <c r="Q361" s="830" t="s">
        <v>903</v>
      </c>
      <c r="R361" s="934">
        <v>0</v>
      </c>
    </row>
    <row r="362" spans="1:18" ht="75" customHeight="1">
      <c r="A362" s="829" t="s">
        <v>962</v>
      </c>
      <c r="B362" s="875" t="s">
        <v>53</v>
      </c>
      <c r="C362" s="883" t="s">
        <v>51</v>
      </c>
      <c r="D362" s="883" t="s">
        <v>54</v>
      </c>
      <c r="E362" s="884" t="s">
        <v>580</v>
      </c>
      <c r="F362" s="885" t="s">
        <v>581</v>
      </c>
      <c r="G362" s="886" t="s">
        <v>1636</v>
      </c>
      <c r="H362" s="49" t="s">
        <v>1636</v>
      </c>
      <c r="I362" s="49" t="s">
        <v>1</v>
      </c>
      <c r="J362" s="59">
        <v>4</v>
      </c>
      <c r="K362" s="59" t="s">
        <v>41</v>
      </c>
      <c r="L362" s="887">
        <f t="shared" si="23"/>
        <v>34821.428571428565</v>
      </c>
      <c r="M362" s="888">
        <f t="shared" si="22"/>
        <v>139285.71428571426</v>
      </c>
      <c r="N362" s="887">
        <v>156000</v>
      </c>
      <c r="O362" s="43" t="s">
        <v>801</v>
      </c>
      <c r="P362" s="830" t="s">
        <v>591</v>
      </c>
      <c r="Q362" s="830" t="s">
        <v>1540</v>
      </c>
      <c r="R362" s="889">
        <v>100</v>
      </c>
    </row>
    <row r="363" spans="1:18" ht="75" customHeight="1">
      <c r="A363" s="829" t="s">
        <v>963</v>
      </c>
      <c r="B363" s="875" t="s">
        <v>53</v>
      </c>
      <c r="C363" s="883" t="s">
        <v>51</v>
      </c>
      <c r="D363" s="883" t="s">
        <v>54</v>
      </c>
      <c r="E363" s="884" t="s">
        <v>580</v>
      </c>
      <c r="F363" s="885" t="s">
        <v>581</v>
      </c>
      <c r="G363" s="886" t="s">
        <v>1333</v>
      </c>
      <c r="H363" s="886" t="s">
        <v>1333</v>
      </c>
      <c r="I363" s="49" t="s">
        <v>1</v>
      </c>
      <c r="J363" s="59">
        <v>4</v>
      </c>
      <c r="K363" s="59" t="s">
        <v>41</v>
      </c>
      <c r="L363" s="887">
        <f t="shared" si="23"/>
        <v>38169.642857142855</v>
      </c>
      <c r="M363" s="888">
        <f t="shared" si="22"/>
        <v>152678.57142857142</v>
      </c>
      <c r="N363" s="887">
        <v>171000</v>
      </c>
      <c r="O363" s="43" t="s">
        <v>801</v>
      </c>
      <c r="P363" s="830" t="s">
        <v>591</v>
      </c>
      <c r="Q363" s="830" t="s">
        <v>1540</v>
      </c>
      <c r="R363" s="889">
        <v>100</v>
      </c>
    </row>
    <row r="364" spans="1:18" ht="75" customHeight="1">
      <c r="A364" s="829" t="s">
        <v>964</v>
      </c>
      <c r="B364" s="875" t="s">
        <v>53</v>
      </c>
      <c r="C364" s="883" t="s">
        <v>51</v>
      </c>
      <c r="D364" s="883" t="s">
        <v>54</v>
      </c>
      <c r="E364" s="884" t="s">
        <v>580</v>
      </c>
      <c r="F364" s="885" t="s">
        <v>581</v>
      </c>
      <c r="G364" s="886" t="s">
        <v>1332</v>
      </c>
      <c r="H364" s="886" t="s">
        <v>1332</v>
      </c>
      <c r="I364" s="49" t="s">
        <v>1</v>
      </c>
      <c r="J364" s="59">
        <v>4</v>
      </c>
      <c r="K364" s="59" t="s">
        <v>41</v>
      </c>
      <c r="L364" s="887">
        <f t="shared" si="23"/>
        <v>43116.07142857143</v>
      </c>
      <c r="M364" s="888">
        <f t="shared" si="22"/>
        <v>172464.2857142857</v>
      </c>
      <c r="N364" s="887">
        <v>193160</v>
      </c>
      <c r="O364" s="43" t="s">
        <v>45</v>
      </c>
      <c r="P364" s="830" t="s">
        <v>591</v>
      </c>
      <c r="Q364" s="830" t="s">
        <v>1540</v>
      </c>
      <c r="R364" s="889">
        <v>100</v>
      </c>
    </row>
    <row r="365" spans="1:18" ht="75" customHeight="1">
      <c r="A365" s="829" t="s">
        <v>965</v>
      </c>
      <c r="B365" s="875" t="s">
        <v>53</v>
      </c>
      <c r="C365" s="883" t="s">
        <v>51</v>
      </c>
      <c r="D365" s="883" t="s">
        <v>54</v>
      </c>
      <c r="E365" s="890" t="s">
        <v>580</v>
      </c>
      <c r="F365" s="885" t="s">
        <v>581</v>
      </c>
      <c r="G365" s="891" t="s">
        <v>1637</v>
      </c>
      <c r="H365" s="891" t="s">
        <v>1637</v>
      </c>
      <c r="I365" s="49" t="s">
        <v>1</v>
      </c>
      <c r="J365" s="59">
        <v>4</v>
      </c>
      <c r="K365" s="59" t="s">
        <v>41</v>
      </c>
      <c r="L365" s="887">
        <f t="shared" si="23"/>
        <v>27526.78571428571</v>
      </c>
      <c r="M365" s="888">
        <f aca="true" t="shared" si="24" ref="M365:M374">N365/1.12</f>
        <v>110107.14285714284</v>
      </c>
      <c r="N365" s="887">
        <v>123320</v>
      </c>
      <c r="O365" s="43" t="s">
        <v>801</v>
      </c>
      <c r="P365" s="830" t="s">
        <v>591</v>
      </c>
      <c r="Q365" s="830" t="s">
        <v>1540</v>
      </c>
      <c r="R365" s="889">
        <v>100</v>
      </c>
    </row>
    <row r="366" spans="1:18" ht="75" customHeight="1">
      <c r="A366" s="829" t="s">
        <v>966</v>
      </c>
      <c r="B366" s="875" t="s">
        <v>53</v>
      </c>
      <c r="C366" s="883" t="s">
        <v>51</v>
      </c>
      <c r="D366" s="883" t="s">
        <v>54</v>
      </c>
      <c r="E366" s="890" t="s">
        <v>580</v>
      </c>
      <c r="F366" s="885" t="s">
        <v>581</v>
      </c>
      <c r="G366" s="886" t="s">
        <v>1334</v>
      </c>
      <c r="H366" s="886" t="s">
        <v>1334</v>
      </c>
      <c r="I366" s="49" t="s">
        <v>1</v>
      </c>
      <c r="J366" s="59">
        <v>4</v>
      </c>
      <c r="K366" s="59" t="s">
        <v>41</v>
      </c>
      <c r="L366" s="887">
        <f aca="true" t="shared" si="25" ref="L366:L374">M366/J366</f>
        <v>22424.999999999996</v>
      </c>
      <c r="M366" s="888">
        <f t="shared" si="24"/>
        <v>89699.99999999999</v>
      </c>
      <c r="N366" s="887">
        <v>100464</v>
      </c>
      <c r="O366" s="43" t="s">
        <v>1326</v>
      </c>
      <c r="P366" s="830" t="s">
        <v>591</v>
      </c>
      <c r="Q366" s="830" t="s">
        <v>1540</v>
      </c>
      <c r="R366" s="889">
        <v>100</v>
      </c>
    </row>
    <row r="367" spans="1:18" ht="75" customHeight="1">
      <c r="A367" s="829" t="s">
        <v>967</v>
      </c>
      <c r="B367" s="875" t="s">
        <v>53</v>
      </c>
      <c r="C367" s="883" t="s">
        <v>51</v>
      </c>
      <c r="D367" s="883" t="s">
        <v>54</v>
      </c>
      <c r="E367" s="890" t="s">
        <v>580</v>
      </c>
      <c r="F367" s="885" t="s">
        <v>581</v>
      </c>
      <c r="G367" s="886" t="s">
        <v>1335</v>
      </c>
      <c r="H367" s="886" t="s">
        <v>1335</v>
      </c>
      <c r="I367" s="49" t="s">
        <v>1</v>
      </c>
      <c r="J367" s="59">
        <v>4</v>
      </c>
      <c r="K367" s="59" t="s">
        <v>41</v>
      </c>
      <c r="L367" s="887">
        <f t="shared" si="25"/>
        <v>31249.999999999996</v>
      </c>
      <c r="M367" s="888">
        <f t="shared" si="24"/>
        <v>124999.99999999999</v>
      </c>
      <c r="N367" s="887">
        <v>140000</v>
      </c>
      <c r="O367" s="43" t="s">
        <v>45</v>
      </c>
      <c r="P367" s="830" t="s">
        <v>591</v>
      </c>
      <c r="Q367" s="830" t="s">
        <v>905</v>
      </c>
      <c r="R367" s="889">
        <v>100</v>
      </c>
    </row>
    <row r="368" spans="1:18" ht="75" customHeight="1">
      <c r="A368" s="829" t="s">
        <v>968</v>
      </c>
      <c r="B368" s="875" t="s">
        <v>53</v>
      </c>
      <c r="C368" s="883" t="s">
        <v>51</v>
      </c>
      <c r="D368" s="883" t="s">
        <v>54</v>
      </c>
      <c r="E368" s="890" t="s">
        <v>580</v>
      </c>
      <c r="F368" s="885" t="s">
        <v>581</v>
      </c>
      <c r="G368" s="891" t="s">
        <v>1638</v>
      </c>
      <c r="H368" s="891" t="s">
        <v>1638</v>
      </c>
      <c r="I368" s="49" t="s">
        <v>1</v>
      </c>
      <c r="J368" s="59">
        <v>4</v>
      </c>
      <c r="K368" s="59" t="s">
        <v>41</v>
      </c>
      <c r="L368" s="887">
        <f t="shared" si="25"/>
        <v>41901.78571428571</v>
      </c>
      <c r="M368" s="888">
        <f t="shared" si="24"/>
        <v>167607.14285714284</v>
      </c>
      <c r="N368" s="887">
        <v>187720</v>
      </c>
      <c r="O368" s="43" t="s">
        <v>45</v>
      </c>
      <c r="P368" s="830" t="s">
        <v>591</v>
      </c>
      <c r="Q368" s="830" t="s">
        <v>1540</v>
      </c>
      <c r="R368" s="889">
        <v>100</v>
      </c>
    </row>
    <row r="369" spans="1:18" ht="75" customHeight="1">
      <c r="A369" s="829" t="s">
        <v>969</v>
      </c>
      <c r="B369" s="875" t="s">
        <v>53</v>
      </c>
      <c r="C369" s="883" t="s">
        <v>51</v>
      </c>
      <c r="D369" s="883" t="s">
        <v>54</v>
      </c>
      <c r="E369" s="890" t="s">
        <v>580</v>
      </c>
      <c r="F369" s="885" t="s">
        <v>581</v>
      </c>
      <c r="G369" s="892" t="s">
        <v>1551</v>
      </c>
      <c r="H369" s="886" t="s">
        <v>1551</v>
      </c>
      <c r="I369" s="49" t="s">
        <v>1</v>
      </c>
      <c r="J369" s="59">
        <v>4</v>
      </c>
      <c r="K369" s="59" t="s">
        <v>41</v>
      </c>
      <c r="L369" s="887">
        <f t="shared" si="25"/>
        <v>26785.714285714283</v>
      </c>
      <c r="M369" s="888">
        <f t="shared" si="24"/>
        <v>107142.85714285713</v>
      </c>
      <c r="N369" s="887">
        <v>120000</v>
      </c>
      <c r="O369" s="43" t="s">
        <v>46</v>
      </c>
      <c r="P369" s="830" t="s">
        <v>591</v>
      </c>
      <c r="Q369" s="830" t="s">
        <v>1540</v>
      </c>
      <c r="R369" s="889">
        <v>0</v>
      </c>
    </row>
    <row r="370" spans="1:18" ht="75" customHeight="1">
      <c r="A370" s="829" t="s">
        <v>970</v>
      </c>
      <c r="B370" s="875" t="s">
        <v>53</v>
      </c>
      <c r="C370" s="883" t="s">
        <v>51</v>
      </c>
      <c r="D370" s="883" t="s">
        <v>54</v>
      </c>
      <c r="E370" s="884" t="s">
        <v>580</v>
      </c>
      <c r="F370" s="900" t="s">
        <v>581</v>
      </c>
      <c r="G370" s="893" t="s">
        <v>1639</v>
      </c>
      <c r="H370" s="886" t="s">
        <v>1336</v>
      </c>
      <c r="I370" s="49" t="s">
        <v>1</v>
      </c>
      <c r="J370" s="59">
        <v>8</v>
      </c>
      <c r="K370" s="59" t="s">
        <v>41</v>
      </c>
      <c r="L370" s="887">
        <f t="shared" si="25"/>
        <v>89285.71428571428</v>
      </c>
      <c r="M370" s="888">
        <f t="shared" si="24"/>
        <v>714285.7142857142</v>
      </c>
      <c r="N370" s="887">
        <v>800000</v>
      </c>
      <c r="O370" s="43" t="s">
        <v>61</v>
      </c>
      <c r="P370" s="830" t="s">
        <v>591</v>
      </c>
      <c r="Q370" s="830" t="s">
        <v>1540</v>
      </c>
      <c r="R370" s="889">
        <v>0</v>
      </c>
    </row>
    <row r="371" spans="1:18" ht="75" customHeight="1">
      <c r="A371" s="12" t="s">
        <v>971</v>
      </c>
      <c r="B371" s="39" t="s">
        <v>53</v>
      </c>
      <c r="C371" s="58" t="s">
        <v>51</v>
      </c>
      <c r="D371" s="58" t="s">
        <v>54</v>
      </c>
      <c r="E371" s="894" t="s">
        <v>582</v>
      </c>
      <c r="F371" s="881" t="s">
        <v>1973</v>
      </c>
      <c r="G371" s="46" t="s">
        <v>1974</v>
      </c>
      <c r="H371" s="46" t="s">
        <v>1974</v>
      </c>
      <c r="I371" s="898" t="s">
        <v>1</v>
      </c>
      <c r="J371" s="43">
        <v>4</v>
      </c>
      <c r="K371" s="899" t="s">
        <v>41</v>
      </c>
      <c r="L371" s="887">
        <f t="shared" si="25"/>
        <v>2999.9999999999995</v>
      </c>
      <c r="M371" s="888">
        <f t="shared" si="24"/>
        <v>11999.999999999998</v>
      </c>
      <c r="N371" s="1058">
        <v>13440</v>
      </c>
      <c r="O371" s="43" t="s">
        <v>1326</v>
      </c>
      <c r="P371" s="830" t="s">
        <v>591</v>
      </c>
      <c r="Q371" s="830" t="s">
        <v>1339</v>
      </c>
      <c r="R371" s="879">
        <v>0</v>
      </c>
    </row>
    <row r="372" spans="1:18" ht="75" customHeight="1">
      <c r="A372" s="12" t="s">
        <v>972</v>
      </c>
      <c r="B372" s="39" t="s">
        <v>53</v>
      </c>
      <c r="C372" s="58" t="s">
        <v>51</v>
      </c>
      <c r="D372" s="58" t="s">
        <v>54</v>
      </c>
      <c r="E372" s="1063" t="s">
        <v>2067</v>
      </c>
      <c r="F372" s="881" t="s">
        <v>1975</v>
      </c>
      <c r="G372" s="46" t="s">
        <v>1976</v>
      </c>
      <c r="H372" s="46" t="s">
        <v>1976</v>
      </c>
      <c r="I372" s="898" t="s">
        <v>1</v>
      </c>
      <c r="J372" s="43">
        <v>6</v>
      </c>
      <c r="K372" s="899" t="s">
        <v>41</v>
      </c>
      <c r="L372" s="887">
        <f t="shared" si="25"/>
        <v>3000</v>
      </c>
      <c r="M372" s="888">
        <f t="shared" si="24"/>
        <v>18000</v>
      </c>
      <c r="N372" s="1058">
        <v>20160</v>
      </c>
      <c r="O372" s="43" t="s">
        <v>1326</v>
      </c>
      <c r="P372" s="830" t="s">
        <v>591</v>
      </c>
      <c r="Q372" s="830" t="s">
        <v>1339</v>
      </c>
      <c r="R372" s="879">
        <v>0</v>
      </c>
    </row>
    <row r="373" spans="1:18" ht="75" customHeight="1">
      <c r="A373" s="12" t="s">
        <v>973</v>
      </c>
      <c r="B373" s="39" t="s">
        <v>53</v>
      </c>
      <c r="C373" s="58" t="s">
        <v>51</v>
      </c>
      <c r="D373" s="58" t="s">
        <v>54</v>
      </c>
      <c r="E373" s="1063" t="s">
        <v>2067</v>
      </c>
      <c r="F373" s="881" t="s">
        <v>1977</v>
      </c>
      <c r="G373" s="46" t="s">
        <v>1978</v>
      </c>
      <c r="H373" s="46" t="s">
        <v>1978</v>
      </c>
      <c r="I373" s="898" t="s">
        <v>1</v>
      </c>
      <c r="J373" s="43">
        <v>4</v>
      </c>
      <c r="K373" s="899" t="s">
        <v>41</v>
      </c>
      <c r="L373" s="887">
        <f t="shared" si="25"/>
        <v>3399.9999999999995</v>
      </c>
      <c r="M373" s="888">
        <f t="shared" si="24"/>
        <v>13599.999999999998</v>
      </c>
      <c r="N373" s="1058">
        <v>15232</v>
      </c>
      <c r="O373" s="43" t="s">
        <v>1326</v>
      </c>
      <c r="P373" s="830" t="s">
        <v>591</v>
      </c>
      <c r="Q373" s="830" t="s">
        <v>1339</v>
      </c>
      <c r="R373" s="879">
        <v>0</v>
      </c>
    </row>
    <row r="374" spans="1:18" ht="75" customHeight="1">
      <c r="A374" s="12" t="s">
        <v>974</v>
      </c>
      <c r="B374" s="39" t="s">
        <v>53</v>
      </c>
      <c r="C374" s="58" t="s">
        <v>51</v>
      </c>
      <c r="D374" s="58" t="s">
        <v>54</v>
      </c>
      <c r="E374" s="1061" t="s">
        <v>2064</v>
      </c>
      <c r="F374" s="49" t="s">
        <v>1979</v>
      </c>
      <c r="G374" s="46" t="s">
        <v>1980</v>
      </c>
      <c r="H374" s="46" t="s">
        <v>1980</v>
      </c>
      <c r="I374" s="898" t="s">
        <v>1</v>
      </c>
      <c r="J374" s="43">
        <v>2</v>
      </c>
      <c r="K374" s="899" t="s">
        <v>41</v>
      </c>
      <c r="L374" s="887">
        <f t="shared" si="25"/>
        <v>19399.999999999996</v>
      </c>
      <c r="M374" s="888">
        <f t="shared" si="24"/>
        <v>38799.99999999999</v>
      </c>
      <c r="N374" s="1058">
        <v>43456</v>
      </c>
      <c r="O374" s="43" t="s">
        <v>1326</v>
      </c>
      <c r="P374" s="830" t="s">
        <v>591</v>
      </c>
      <c r="Q374" s="830" t="s">
        <v>1339</v>
      </c>
      <c r="R374" s="879">
        <v>0</v>
      </c>
    </row>
    <row r="375" spans="1:18" ht="75" customHeight="1">
      <c r="A375" s="12" t="s">
        <v>975</v>
      </c>
      <c r="B375" s="39" t="s">
        <v>53</v>
      </c>
      <c r="C375" s="58" t="s">
        <v>51</v>
      </c>
      <c r="D375" s="58" t="s">
        <v>54</v>
      </c>
      <c r="E375" s="877" t="s">
        <v>194</v>
      </c>
      <c r="F375" s="49" t="s">
        <v>1981</v>
      </c>
      <c r="G375" s="46" t="s">
        <v>1982</v>
      </c>
      <c r="H375" s="46" t="s">
        <v>1982</v>
      </c>
      <c r="I375" s="898" t="s">
        <v>1</v>
      </c>
      <c r="J375" s="43">
        <v>5</v>
      </c>
      <c r="K375" s="899" t="s">
        <v>41</v>
      </c>
      <c r="L375" s="887">
        <f aca="true" t="shared" si="26" ref="L375:L380">M375/J375</f>
        <v>799.9999999999999</v>
      </c>
      <c r="M375" s="888">
        <f aca="true" t="shared" si="27" ref="M375:M380">N375/1.12</f>
        <v>3999.9999999999995</v>
      </c>
      <c r="N375" s="1058">
        <v>4480</v>
      </c>
      <c r="O375" s="43" t="s">
        <v>1326</v>
      </c>
      <c r="P375" s="830" t="s">
        <v>591</v>
      </c>
      <c r="Q375" s="830" t="s">
        <v>1339</v>
      </c>
      <c r="R375" s="879">
        <v>0</v>
      </c>
    </row>
    <row r="376" spans="1:18" ht="75" customHeight="1">
      <c r="A376" s="12" t="s">
        <v>977</v>
      </c>
      <c r="B376" s="39" t="s">
        <v>53</v>
      </c>
      <c r="C376" s="58" t="s">
        <v>51</v>
      </c>
      <c r="D376" s="58" t="s">
        <v>54</v>
      </c>
      <c r="E376" s="1062" t="s">
        <v>2065</v>
      </c>
      <c r="F376" s="1044" t="s">
        <v>1983</v>
      </c>
      <c r="G376" s="46" t="s">
        <v>1984</v>
      </c>
      <c r="H376" s="46" t="s">
        <v>1984</v>
      </c>
      <c r="I376" s="898" t="s">
        <v>1</v>
      </c>
      <c r="J376" s="43">
        <v>1</v>
      </c>
      <c r="K376" s="899" t="s">
        <v>41</v>
      </c>
      <c r="L376" s="887">
        <f t="shared" si="26"/>
        <v>399.99999999999994</v>
      </c>
      <c r="M376" s="888">
        <f t="shared" si="27"/>
        <v>399.99999999999994</v>
      </c>
      <c r="N376" s="1058">
        <v>448</v>
      </c>
      <c r="O376" s="43" t="s">
        <v>1326</v>
      </c>
      <c r="P376" s="830" t="s">
        <v>591</v>
      </c>
      <c r="Q376" s="830" t="s">
        <v>1339</v>
      </c>
      <c r="R376" s="879">
        <v>0</v>
      </c>
    </row>
    <row r="377" spans="1:18" ht="75" customHeight="1">
      <c r="A377" s="12" t="s">
        <v>978</v>
      </c>
      <c r="B377" s="39" t="s">
        <v>53</v>
      </c>
      <c r="C377" s="58" t="s">
        <v>51</v>
      </c>
      <c r="D377" s="58" t="s">
        <v>54</v>
      </c>
      <c r="E377" s="1062" t="s">
        <v>2065</v>
      </c>
      <c r="F377" s="881" t="s">
        <v>1985</v>
      </c>
      <c r="G377" s="935" t="s">
        <v>1986</v>
      </c>
      <c r="H377" s="935" t="s">
        <v>1986</v>
      </c>
      <c r="I377" s="898" t="s">
        <v>1</v>
      </c>
      <c r="J377" s="43">
        <v>1</v>
      </c>
      <c r="K377" s="899" t="s">
        <v>41</v>
      </c>
      <c r="L377" s="887">
        <f t="shared" si="26"/>
        <v>2499.9999999999995</v>
      </c>
      <c r="M377" s="888">
        <f t="shared" si="27"/>
        <v>2499.9999999999995</v>
      </c>
      <c r="N377" s="1058">
        <v>2800</v>
      </c>
      <c r="O377" s="43" t="s">
        <v>1326</v>
      </c>
      <c r="P377" s="830" t="s">
        <v>591</v>
      </c>
      <c r="Q377" s="830" t="s">
        <v>1339</v>
      </c>
      <c r="R377" s="879">
        <v>0</v>
      </c>
    </row>
    <row r="378" spans="1:18" ht="75" customHeight="1">
      <c r="A378" s="12" t="s">
        <v>979</v>
      </c>
      <c r="B378" s="39" t="s">
        <v>53</v>
      </c>
      <c r="C378" s="58" t="s">
        <v>51</v>
      </c>
      <c r="D378" s="58" t="s">
        <v>54</v>
      </c>
      <c r="E378" s="1062" t="s">
        <v>2065</v>
      </c>
      <c r="F378" s="1064" t="s">
        <v>1773</v>
      </c>
      <c r="G378" s="46" t="s">
        <v>1987</v>
      </c>
      <c r="H378" s="46" t="s">
        <v>1987</v>
      </c>
      <c r="I378" s="898" t="s">
        <v>1</v>
      </c>
      <c r="J378" s="43">
        <v>3</v>
      </c>
      <c r="K378" s="899" t="s">
        <v>41</v>
      </c>
      <c r="L378" s="887">
        <f t="shared" si="26"/>
        <v>4499.999999999999</v>
      </c>
      <c r="M378" s="888">
        <f t="shared" si="27"/>
        <v>13499.999999999998</v>
      </c>
      <c r="N378" s="1058">
        <v>15120</v>
      </c>
      <c r="O378" s="43" t="s">
        <v>1326</v>
      </c>
      <c r="P378" s="830" t="s">
        <v>591</v>
      </c>
      <c r="Q378" s="830" t="s">
        <v>1339</v>
      </c>
      <c r="R378" s="879">
        <v>0</v>
      </c>
    </row>
    <row r="379" spans="1:18" ht="75" customHeight="1">
      <c r="A379" s="12" t="s">
        <v>980</v>
      </c>
      <c r="B379" s="39" t="s">
        <v>53</v>
      </c>
      <c r="C379" s="58" t="s">
        <v>51</v>
      </c>
      <c r="D379" s="58" t="s">
        <v>54</v>
      </c>
      <c r="E379" s="1062" t="s">
        <v>2065</v>
      </c>
      <c r="F379" s="49" t="s">
        <v>1988</v>
      </c>
      <c r="G379" s="46" t="s">
        <v>1989</v>
      </c>
      <c r="H379" s="46" t="s">
        <v>1989</v>
      </c>
      <c r="I379" s="898" t="s">
        <v>1</v>
      </c>
      <c r="J379" s="43">
        <v>3</v>
      </c>
      <c r="K379" s="899" t="s">
        <v>41</v>
      </c>
      <c r="L379" s="887">
        <f t="shared" si="26"/>
        <v>1500</v>
      </c>
      <c r="M379" s="888">
        <f t="shared" si="27"/>
        <v>4500</v>
      </c>
      <c r="N379" s="1058">
        <v>5040</v>
      </c>
      <c r="O379" s="43" t="s">
        <v>1326</v>
      </c>
      <c r="P379" s="830" t="s">
        <v>591</v>
      </c>
      <c r="Q379" s="830" t="s">
        <v>1339</v>
      </c>
      <c r="R379" s="879">
        <v>0</v>
      </c>
    </row>
    <row r="380" spans="1:18" ht="75" customHeight="1">
      <c r="A380" s="12" t="s">
        <v>981</v>
      </c>
      <c r="B380" s="39" t="s">
        <v>53</v>
      </c>
      <c r="C380" s="58" t="s">
        <v>51</v>
      </c>
      <c r="D380" s="58" t="s">
        <v>54</v>
      </c>
      <c r="E380" s="1062" t="s">
        <v>2065</v>
      </c>
      <c r="F380" s="881" t="s">
        <v>1990</v>
      </c>
      <c r="G380" s="46" t="s">
        <v>1991</v>
      </c>
      <c r="H380" s="46" t="s">
        <v>1991</v>
      </c>
      <c r="I380" s="898" t="s">
        <v>1</v>
      </c>
      <c r="J380" s="43">
        <v>3</v>
      </c>
      <c r="K380" s="899" t="s">
        <v>41</v>
      </c>
      <c r="L380" s="887">
        <f t="shared" si="26"/>
        <v>499.99999999999994</v>
      </c>
      <c r="M380" s="888">
        <f t="shared" si="27"/>
        <v>1499.9999999999998</v>
      </c>
      <c r="N380" s="1058">
        <v>1680</v>
      </c>
      <c r="O380" s="43" t="s">
        <v>1326</v>
      </c>
      <c r="P380" s="830" t="s">
        <v>591</v>
      </c>
      <c r="Q380" s="830" t="s">
        <v>1339</v>
      </c>
      <c r="R380" s="879">
        <v>0</v>
      </c>
    </row>
    <row r="381" spans="1:18" ht="75" customHeight="1">
      <c r="A381" s="12" t="s">
        <v>982</v>
      </c>
      <c r="B381" s="39" t="s">
        <v>53</v>
      </c>
      <c r="C381" s="58" t="s">
        <v>51</v>
      </c>
      <c r="D381" s="58" t="s">
        <v>54</v>
      </c>
      <c r="E381" s="1062" t="s">
        <v>2065</v>
      </c>
      <c r="F381" s="881" t="s">
        <v>1992</v>
      </c>
      <c r="G381" s="46" t="s">
        <v>1993</v>
      </c>
      <c r="H381" s="46" t="s">
        <v>1993</v>
      </c>
      <c r="I381" s="898" t="s">
        <v>1</v>
      </c>
      <c r="J381" s="43">
        <v>1</v>
      </c>
      <c r="K381" s="899" t="s">
        <v>41</v>
      </c>
      <c r="L381" s="887">
        <f aca="true" t="shared" si="28" ref="L381:L386">M381/J381</f>
        <v>2499.9999999999995</v>
      </c>
      <c r="M381" s="888">
        <f aca="true" t="shared" si="29" ref="M381:M386">N381/1.12</f>
        <v>2499.9999999999995</v>
      </c>
      <c r="N381" s="1058">
        <v>2800</v>
      </c>
      <c r="O381" s="43" t="s">
        <v>1326</v>
      </c>
      <c r="P381" s="830" t="s">
        <v>591</v>
      </c>
      <c r="Q381" s="830" t="s">
        <v>1339</v>
      </c>
      <c r="R381" s="879">
        <v>0</v>
      </c>
    </row>
    <row r="382" spans="1:18" ht="75" customHeight="1">
      <c r="A382" s="12" t="s">
        <v>983</v>
      </c>
      <c r="B382" s="39" t="s">
        <v>53</v>
      </c>
      <c r="C382" s="58" t="s">
        <v>51</v>
      </c>
      <c r="D382" s="58" t="s">
        <v>54</v>
      </c>
      <c r="E382" s="1062" t="s">
        <v>2066</v>
      </c>
      <c r="F382" s="49" t="s">
        <v>1994</v>
      </c>
      <c r="G382" s="46" t="s">
        <v>1995</v>
      </c>
      <c r="H382" s="46" t="s">
        <v>1995</v>
      </c>
      <c r="I382" s="898" t="s">
        <v>1</v>
      </c>
      <c r="J382" s="43">
        <v>1</v>
      </c>
      <c r="K382" s="899" t="s">
        <v>41</v>
      </c>
      <c r="L382" s="887">
        <f t="shared" si="28"/>
        <v>10499.999999999998</v>
      </c>
      <c r="M382" s="888">
        <f t="shared" si="29"/>
        <v>10499.999999999998</v>
      </c>
      <c r="N382" s="1058">
        <v>11760</v>
      </c>
      <c r="O382" s="43" t="s">
        <v>1326</v>
      </c>
      <c r="P382" s="830" t="s">
        <v>591</v>
      </c>
      <c r="Q382" s="830" t="s">
        <v>1339</v>
      </c>
      <c r="R382" s="879">
        <v>0</v>
      </c>
    </row>
    <row r="383" spans="1:18" ht="75" customHeight="1">
      <c r="A383" s="12" t="s">
        <v>984</v>
      </c>
      <c r="B383" s="39" t="s">
        <v>53</v>
      </c>
      <c r="C383" s="58" t="s">
        <v>51</v>
      </c>
      <c r="D383" s="58" t="s">
        <v>54</v>
      </c>
      <c r="E383" s="1061" t="s">
        <v>2064</v>
      </c>
      <c r="F383" s="881" t="s">
        <v>1996</v>
      </c>
      <c r="G383" s="46" t="s">
        <v>1997</v>
      </c>
      <c r="H383" s="46" t="s">
        <v>1997</v>
      </c>
      <c r="I383" s="898" t="s">
        <v>1</v>
      </c>
      <c r="J383" s="43">
        <v>2</v>
      </c>
      <c r="K383" s="899" t="s">
        <v>41</v>
      </c>
      <c r="L383" s="887">
        <f t="shared" si="28"/>
        <v>3499.9999999999995</v>
      </c>
      <c r="M383" s="888">
        <f t="shared" si="29"/>
        <v>6999.999999999999</v>
      </c>
      <c r="N383" s="1058">
        <v>7840</v>
      </c>
      <c r="O383" s="43" t="s">
        <v>1326</v>
      </c>
      <c r="P383" s="830" t="s">
        <v>591</v>
      </c>
      <c r="Q383" s="830" t="s">
        <v>1339</v>
      </c>
      <c r="R383" s="879">
        <v>0</v>
      </c>
    </row>
    <row r="384" spans="1:18" ht="75" customHeight="1">
      <c r="A384" s="12" t="s">
        <v>985</v>
      </c>
      <c r="B384" s="39" t="s">
        <v>53</v>
      </c>
      <c r="C384" s="58" t="s">
        <v>51</v>
      </c>
      <c r="D384" s="58" t="s">
        <v>54</v>
      </c>
      <c r="E384" s="1062" t="s">
        <v>2066</v>
      </c>
      <c r="F384" s="881" t="s">
        <v>1998</v>
      </c>
      <c r="G384" s="46" t="s">
        <v>1999</v>
      </c>
      <c r="H384" s="46" t="s">
        <v>1999</v>
      </c>
      <c r="I384" s="898" t="s">
        <v>1</v>
      </c>
      <c r="J384" s="43">
        <v>3</v>
      </c>
      <c r="K384" s="899" t="s">
        <v>41</v>
      </c>
      <c r="L384" s="887">
        <f t="shared" si="28"/>
        <v>1500</v>
      </c>
      <c r="M384" s="888">
        <f t="shared" si="29"/>
        <v>4500</v>
      </c>
      <c r="N384" s="1058">
        <v>5040</v>
      </c>
      <c r="O384" s="43" t="s">
        <v>1326</v>
      </c>
      <c r="P384" s="830" t="s">
        <v>591</v>
      </c>
      <c r="Q384" s="830" t="s">
        <v>1339</v>
      </c>
      <c r="R384" s="879">
        <v>0</v>
      </c>
    </row>
    <row r="385" spans="1:18" ht="75" customHeight="1">
      <c r="A385" s="12" t="s">
        <v>986</v>
      </c>
      <c r="B385" s="39" t="s">
        <v>53</v>
      </c>
      <c r="C385" s="58" t="s">
        <v>51</v>
      </c>
      <c r="D385" s="58" t="s">
        <v>54</v>
      </c>
      <c r="E385" s="1061" t="s">
        <v>2064</v>
      </c>
      <c r="F385" s="881" t="s">
        <v>2000</v>
      </c>
      <c r="G385" s="46" t="s">
        <v>2001</v>
      </c>
      <c r="H385" s="46" t="s">
        <v>2001</v>
      </c>
      <c r="I385" s="898" t="s">
        <v>1</v>
      </c>
      <c r="J385" s="43">
        <v>3</v>
      </c>
      <c r="K385" s="899" t="s">
        <v>41</v>
      </c>
      <c r="L385" s="887">
        <f t="shared" si="28"/>
        <v>1500</v>
      </c>
      <c r="M385" s="888">
        <f t="shared" si="29"/>
        <v>4500</v>
      </c>
      <c r="N385" s="1058">
        <v>5040</v>
      </c>
      <c r="O385" s="43" t="s">
        <v>1326</v>
      </c>
      <c r="P385" s="830" t="s">
        <v>591</v>
      </c>
      <c r="Q385" s="830" t="s">
        <v>1339</v>
      </c>
      <c r="R385" s="879">
        <v>0</v>
      </c>
    </row>
    <row r="386" spans="1:18" ht="75" customHeight="1">
      <c r="A386" s="12" t="s">
        <v>987</v>
      </c>
      <c r="B386" s="39" t="s">
        <v>53</v>
      </c>
      <c r="C386" s="58" t="s">
        <v>51</v>
      </c>
      <c r="D386" s="58" t="s">
        <v>54</v>
      </c>
      <c r="E386" s="1062" t="s">
        <v>2065</v>
      </c>
      <c r="F386" s="881" t="s">
        <v>1994</v>
      </c>
      <c r="G386" s="46" t="s">
        <v>2002</v>
      </c>
      <c r="H386" s="46" t="s">
        <v>2002</v>
      </c>
      <c r="I386" s="898" t="s">
        <v>1</v>
      </c>
      <c r="J386" s="43">
        <v>1</v>
      </c>
      <c r="K386" s="899" t="s">
        <v>41</v>
      </c>
      <c r="L386" s="887">
        <f t="shared" si="28"/>
        <v>14999.999999999998</v>
      </c>
      <c r="M386" s="888">
        <f t="shared" si="29"/>
        <v>14999.999999999998</v>
      </c>
      <c r="N386" s="1058">
        <v>16800</v>
      </c>
      <c r="O386" s="43" t="s">
        <v>1326</v>
      </c>
      <c r="P386" s="830" t="s">
        <v>591</v>
      </c>
      <c r="Q386" s="830" t="s">
        <v>1339</v>
      </c>
      <c r="R386" s="879">
        <v>0</v>
      </c>
    </row>
    <row r="387" spans="1:18" ht="75" customHeight="1">
      <c r="A387" s="12" t="s">
        <v>988</v>
      </c>
      <c r="B387" s="39" t="s">
        <v>53</v>
      </c>
      <c r="C387" s="58" t="s">
        <v>51</v>
      </c>
      <c r="D387" s="58" t="s">
        <v>54</v>
      </c>
      <c r="E387" s="894" t="s">
        <v>582</v>
      </c>
      <c r="F387" s="895" t="s">
        <v>583</v>
      </c>
      <c r="G387" s="896" t="s">
        <v>584</v>
      </c>
      <c r="H387" s="902" t="s">
        <v>1640</v>
      </c>
      <c r="I387" s="898" t="s">
        <v>1</v>
      </c>
      <c r="J387" s="2">
        <v>4</v>
      </c>
      <c r="K387" s="899" t="s">
        <v>41</v>
      </c>
      <c r="L387" s="887">
        <f>M387/J387</f>
        <v>7232.142857142857</v>
      </c>
      <c r="M387" s="888">
        <f>N387/1.12</f>
        <v>28928.571428571428</v>
      </c>
      <c r="N387" s="1058">
        <v>32400</v>
      </c>
      <c r="O387" s="2" t="s">
        <v>801</v>
      </c>
      <c r="P387" s="8" t="s">
        <v>57</v>
      </c>
      <c r="Q387" s="8" t="s">
        <v>1339</v>
      </c>
      <c r="R387" s="45">
        <v>0</v>
      </c>
    </row>
    <row r="388" spans="1:18" ht="75" customHeight="1">
      <c r="A388" s="12" t="s">
        <v>989</v>
      </c>
      <c r="B388" s="875" t="s">
        <v>53</v>
      </c>
      <c r="C388" s="883" t="s">
        <v>51</v>
      </c>
      <c r="D388" s="883" t="s">
        <v>54</v>
      </c>
      <c r="E388" s="936" t="s">
        <v>588</v>
      </c>
      <c r="F388" s="48" t="s">
        <v>586</v>
      </c>
      <c r="G388" s="48" t="s">
        <v>1617</v>
      </c>
      <c r="H388" s="49" t="s">
        <v>1618</v>
      </c>
      <c r="I388" s="937" t="s">
        <v>1</v>
      </c>
      <c r="J388" s="59">
        <v>1</v>
      </c>
      <c r="K388" s="59" t="s">
        <v>41</v>
      </c>
      <c r="L388" s="887">
        <f>M388/J388</f>
        <v>89285.71428571428</v>
      </c>
      <c r="M388" s="888">
        <f>N388/1.12</f>
        <v>89285.71428571428</v>
      </c>
      <c r="N388" s="44">
        <v>100000</v>
      </c>
      <c r="O388" s="43" t="s">
        <v>801</v>
      </c>
      <c r="P388" s="830" t="s">
        <v>599</v>
      </c>
      <c r="Q388" s="830" t="s">
        <v>1616</v>
      </c>
      <c r="R388" s="879">
        <v>0</v>
      </c>
    </row>
    <row r="389" spans="1:18" ht="75" customHeight="1">
      <c r="A389" s="12" t="s">
        <v>990</v>
      </c>
      <c r="B389" s="875" t="s">
        <v>53</v>
      </c>
      <c r="C389" s="883" t="s">
        <v>51</v>
      </c>
      <c r="D389" s="883" t="s">
        <v>54</v>
      </c>
      <c r="E389" s="41" t="s">
        <v>1620</v>
      </c>
      <c r="F389" s="42" t="s">
        <v>825</v>
      </c>
      <c r="G389" s="42" t="s">
        <v>1621</v>
      </c>
      <c r="H389" s="49" t="s">
        <v>1619</v>
      </c>
      <c r="I389" s="937" t="s">
        <v>1</v>
      </c>
      <c r="J389" s="59">
        <v>5</v>
      </c>
      <c r="K389" s="59" t="s">
        <v>41</v>
      </c>
      <c r="L389" s="887">
        <f>M389/J389</f>
        <v>116071.42857142857</v>
      </c>
      <c r="M389" s="888">
        <f>N389/1.12</f>
        <v>580357.1428571428</v>
      </c>
      <c r="N389" s="1047">
        <v>650000</v>
      </c>
      <c r="O389" s="43" t="s">
        <v>801</v>
      </c>
      <c r="P389" s="830" t="s">
        <v>599</v>
      </c>
      <c r="Q389" s="830" t="s">
        <v>1616</v>
      </c>
      <c r="R389" s="879">
        <v>0</v>
      </c>
    </row>
    <row r="390" spans="1:18" ht="75" customHeight="1">
      <c r="A390" s="12" t="s">
        <v>991</v>
      </c>
      <c r="B390" s="875" t="s">
        <v>53</v>
      </c>
      <c r="C390" s="883" t="s">
        <v>51</v>
      </c>
      <c r="D390" s="883" t="s">
        <v>54</v>
      </c>
      <c r="E390" s="41" t="s">
        <v>1622</v>
      </c>
      <c r="F390" s="42" t="s">
        <v>825</v>
      </c>
      <c r="G390" s="42" t="s">
        <v>1623</v>
      </c>
      <c r="H390" s="886" t="s">
        <v>827</v>
      </c>
      <c r="I390" s="937" t="s">
        <v>1</v>
      </c>
      <c r="J390" s="59">
        <v>1</v>
      </c>
      <c r="K390" s="59" t="s">
        <v>41</v>
      </c>
      <c r="L390" s="887">
        <f>M390/J390</f>
        <v>312499.99999999994</v>
      </c>
      <c r="M390" s="888">
        <f>N390/1.12</f>
        <v>312499.99999999994</v>
      </c>
      <c r="N390" s="1047">
        <v>350000</v>
      </c>
      <c r="O390" s="43" t="s">
        <v>801</v>
      </c>
      <c r="P390" s="830" t="s">
        <v>599</v>
      </c>
      <c r="Q390" s="830" t="s">
        <v>1616</v>
      </c>
      <c r="R390" s="879">
        <v>0</v>
      </c>
    </row>
    <row r="391" spans="1:18" ht="75" customHeight="1">
      <c r="A391" s="12" t="s">
        <v>992</v>
      </c>
      <c r="B391" s="875" t="s">
        <v>53</v>
      </c>
      <c r="C391" s="883" t="s">
        <v>51</v>
      </c>
      <c r="D391" s="883" t="s">
        <v>54</v>
      </c>
      <c r="E391" s="41" t="s">
        <v>1622</v>
      </c>
      <c r="F391" s="42" t="s">
        <v>825</v>
      </c>
      <c r="G391" s="42" t="s">
        <v>1623</v>
      </c>
      <c r="H391" s="49" t="s">
        <v>827</v>
      </c>
      <c r="I391" s="49" t="s">
        <v>1</v>
      </c>
      <c r="J391" s="59">
        <v>1</v>
      </c>
      <c r="K391" s="59" t="s">
        <v>41</v>
      </c>
      <c r="L391" s="887">
        <f aca="true" t="shared" si="30" ref="L391:L405">M391/J391</f>
        <v>60396.428571428565</v>
      </c>
      <c r="M391" s="888">
        <f aca="true" t="shared" si="31" ref="M391:M405">N391/1.12</f>
        <v>60396.428571428565</v>
      </c>
      <c r="N391" s="1047">
        <v>67644</v>
      </c>
      <c r="O391" s="43" t="s">
        <v>801</v>
      </c>
      <c r="P391" s="830" t="s">
        <v>599</v>
      </c>
      <c r="Q391" s="830" t="s">
        <v>1616</v>
      </c>
      <c r="R391" s="879">
        <v>0</v>
      </c>
    </row>
    <row r="392" spans="1:18" ht="75" customHeight="1">
      <c r="A392" s="12" t="s">
        <v>993</v>
      </c>
      <c r="B392" s="875" t="s">
        <v>53</v>
      </c>
      <c r="C392" s="883" t="s">
        <v>51</v>
      </c>
      <c r="D392" s="883" t="s">
        <v>54</v>
      </c>
      <c r="E392" s="41" t="s">
        <v>1625</v>
      </c>
      <c r="F392" s="42" t="s">
        <v>1458</v>
      </c>
      <c r="G392" s="42" t="s">
        <v>1626</v>
      </c>
      <c r="H392" s="886" t="s">
        <v>1624</v>
      </c>
      <c r="I392" s="937" t="s">
        <v>1</v>
      </c>
      <c r="J392" s="59">
        <v>5</v>
      </c>
      <c r="K392" s="59" t="s">
        <v>41</v>
      </c>
      <c r="L392" s="887">
        <f t="shared" si="30"/>
        <v>22946.42857142857</v>
      </c>
      <c r="M392" s="888">
        <f t="shared" si="31"/>
        <v>114732.14285714284</v>
      </c>
      <c r="N392" s="1047">
        <v>128500</v>
      </c>
      <c r="O392" s="43" t="s">
        <v>45</v>
      </c>
      <c r="P392" s="830" t="s">
        <v>599</v>
      </c>
      <c r="Q392" s="830" t="s">
        <v>1616</v>
      </c>
      <c r="R392" s="879">
        <v>0</v>
      </c>
    </row>
    <row r="393" spans="1:18" ht="75" customHeight="1">
      <c r="A393" s="12" t="s">
        <v>994</v>
      </c>
      <c r="B393" s="875" t="s">
        <v>53</v>
      </c>
      <c r="C393" s="883" t="s">
        <v>51</v>
      </c>
      <c r="D393" s="883" t="s">
        <v>54</v>
      </c>
      <c r="E393" s="41" t="s">
        <v>1910</v>
      </c>
      <c r="F393" s="42" t="s">
        <v>1628</v>
      </c>
      <c r="G393" s="42" t="s">
        <v>1629</v>
      </c>
      <c r="H393" s="886" t="s">
        <v>1630</v>
      </c>
      <c r="I393" s="49" t="s">
        <v>1</v>
      </c>
      <c r="J393" s="59">
        <v>10</v>
      </c>
      <c r="K393" s="59" t="s">
        <v>41</v>
      </c>
      <c r="L393" s="942">
        <f t="shared" si="30"/>
        <v>246269.1428571428</v>
      </c>
      <c r="M393" s="880">
        <f t="shared" si="31"/>
        <v>2462691.428571428</v>
      </c>
      <c r="N393" s="880">
        <v>2758214.4</v>
      </c>
      <c r="O393" s="43" t="s">
        <v>1326</v>
      </c>
      <c r="P393" s="830" t="s">
        <v>599</v>
      </c>
      <c r="Q393" s="830" t="s">
        <v>1616</v>
      </c>
      <c r="R393" s="879">
        <v>0</v>
      </c>
    </row>
    <row r="394" spans="1:18" ht="75" customHeight="1">
      <c r="A394" s="12" t="s">
        <v>995</v>
      </c>
      <c r="B394" s="875" t="s">
        <v>53</v>
      </c>
      <c r="C394" s="883" t="s">
        <v>51</v>
      </c>
      <c r="D394" s="883" t="s">
        <v>54</v>
      </c>
      <c r="E394" s="41" t="s">
        <v>1911</v>
      </c>
      <c r="F394" s="938" t="s">
        <v>1631</v>
      </c>
      <c r="G394" s="42" t="s">
        <v>1627</v>
      </c>
      <c r="H394" s="886" t="s">
        <v>1632</v>
      </c>
      <c r="I394" s="49" t="s">
        <v>1</v>
      </c>
      <c r="J394" s="59">
        <v>8</v>
      </c>
      <c r="K394" s="59" t="s">
        <v>41</v>
      </c>
      <c r="L394" s="887">
        <f t="shared" si="30"/>
        <v>26785.714285714283</v>
      </c>
      <c r="M394" s="888">
        <f t="shared" si="31"/>
        <v>214285.71428571426</v>
      </c>
      <c r="N394" s="1047">
        <v>240000</v>
      </c>
      <c r="O394" s="43" t="s">
        <v>46</v>
      </c>
      <c r="P394" s="830" t="s">
        <v>599</v>
      </c>
      <c r="Q394" s="830" t="s">
        <v>1616</v>
      </c>
      <c r="R394" s="879">
        <v>0</v>
      </c>
    </row>
    <row r="395" spans="1:18" ht="75" customHeight="1">
      <c r="A395" s="12" t="s">
        <v>996</v>
      </c>
      <c r="B395" s="875" t="s">
        <v>53</v>
      </c>
      <c r="C395" s="883" t="s">
        <v>51</v>
      </c>
      <c r="D395" s="883" t="s">
        <v>54</v>
      </c>
      <c r="E395" s="41" t="s">
        <v>1912</v>
      </c>
      <c r="F395" s="42" t="s">
        <v>586</v>
      </c>
      <c r="G395" s="42" t="s">
        <v>587</v>
      </c>
      <c r="H395" s="935" t="s">
        <v>1329</v>
      </c>
      <c r="I395" s="937" t="s">
        <v>1</v>
      </c>
      <c r="J395" s="59">
        <v>5</v>
      </c>
      <c r="K395" s="59" t="s">
        <v>41</v>
      </c>
      <c r="L395" s="887">
        <f t="shared" si="30"/>
        <v>13392.857142857141</v>
      </c>
      <c r="M395" s="888">
        <f t="shared" si="31"/>
        <v>66964.28571428571</v>
      </c>
      <c r="N395" s="44">
        <v>75000</v>
      </c>
      <c r="O395" s="43" t="s">
        <v>46</v>
      </c>
      <c r="P395" s="830" t="s">
        <v>599</v>
      </c>
      <c r="Q395" s="830" t="s">
        <v>63</v>
      </c>
      <c r="R395" s="879">
        <v>0</v>
      </c>
    </row>
    <row r="396" spans="1:18" ht="75" customHeight="1">
      <c r="A396" s="12" t="s">
        <v>997</v>
      </c>
      <c r="B396" s="875" t="s">
        <v>53</v>
      </c>
      <c r="C396" s="883" t="s">
        <v>51</v>
      </c>
      <c r="D396" s="883" t="s">
        <v>54</v>
      </c>
      <c r="E396" s="41" t="s">
        <v>1913</v>
      </c>
      <c r="F396" s="42" t="s">
        <v>1633</v>
      </c>
      <c r="G396" s="42" t="s">
        <v>1617</v>
      </c>
      <c r="H396" s="49" t="s">
        <v>820</v>
      </c>
      <c r="I396" s="937" t="s">
        <v>1</v>
      </c>
      <c r="J396" s="59">
        <v>3</v>
      </c>
      <c r="K396" s="59" t="s">
        <v>41</v>
      </c>
      <c r="L396" s="887">
        <f t="shared" si="30"/>
        <v>66964.28571428571</v>
      </c>
      <c r="M396" s="888">
        <f t="shared" si="31"/>
        <v>200892.85714285713</v>
      </c>
      <c r="N396" s="44">
        <v>225000</v>
      </c>
      <c r="O396" s="43" t="s">
        <v>46</v>
      </c>
      <c r="P396" s="830" t="s">
        <v>599</v>
      </c>
      <c r="Q396" s="830" t="s">
        <v>2011</v>
      </c>
      <c r="R396" s="879">
        <v>0</v>
      </c>
    </row>
    <row r="397" spans="1:18" ht="75" customHeight="1">
      <c r="A397" s="12" t="s">
        <v>998</v>
      </c>
      <c r="B397" s="875" t="s">
        <v>53</v>
      </c>
      <c r="C397" s="883" t="s">
        <v>51</v>
      </c>
      <c r="D397" s="883" t="s">
        <v>54</v>
      </c>
      <c r="E397" s="1065" t="s">
        <v>2068</v>
      </c>
      <c r="F397" s="49" t="s">
        <v>2004</v>
      </c>
      <c r="G397" s="49" t="s">
        <v>2005</v>
      </c>
      <c r="H397" s="49" t="s">
        <v>2005</v>
      </c>
      <c r="I397" s="937" t="s">
        <v>1</v>
      </c>
      <c r="J397" s="59">
        <v>1</v>
      </c>
      <c r="K397" s="59" t="s">
        <v>41</v>
      </c>
      <c r="L397" s="887">
        <f aca="true" t="shared" si="32" ref="L397:L403">M397/J397</f>
        <v>42720</v>
      </c>
      <c r="M397" s="888">
        <f aca="true" t="shared" si="33" ref="M397:M403">N397/1.12</f>
        <v>42720</v>
      </c>
      <c r="N397" s="44">
        <v>47846.4</v>
      </c>
      <c r="O397" s="43" t="s">
        <v>1326</v>
      </c>
      <c r="P397" s="830" t="s">
        <v>599</v>
      </c>
      <c r="Q397" s="830" t="s">
        <v>2012</v>
      </c>
      <c r="R397" s="879">
        <v>0</v>
      </c>
    </row>
    <row r="398" spans="1:18" ht="75" customHeight="1">
      <c r="A398" s="12" t="s">
        <v>999</v>
      </c>
      <c r="B398" s="875" t="s">
        <v>53</v>
      </c>
      <c r="C398" s="883" t="s">
        <v>51</v>
      </c>
      <c r="D398" s="883" t="s">
        <v>54</v>
      </c>
      <c r="E398" s="1065" t="s">
        <v>2068</v>
      </c>
      <c r="F398" s="49" t="s">
        <v>2004</v>
      </c>
      <c r="G398" s="49" t="s">
        <v>2006</v>
      </c>
      <c r="H398" s="49" t="s">
        <v>2006</v>
      </c>
      <c r="I398" s="937" t="s">
        <v>1</v>
      </c>
      <c r="J398" s="59">
        <v>2</v>
      </c>
      <c r="K398" s="59" t="s">
        <v>41</v>
      </c>
      <c r="L398" s="887">
        <f t="shared" si="32"/>
        <v>41999.99999999999</v>
      </c>
      <c r="M398" s="888">
        <f t="shared" si="33"/>
        <v>83999.99999999999</v>
      </c>
      <c r="N398" s="44">
        <v>94080</v>
      </c>
      <c r="O398" s="43" t="s">
        <v>1326</v>
      </c>
      <c r="P398" s="830" t="s">
        <v>599</v>
      </c>
      <c r="Q398" s="830" t="s">
        <v>2012</v>
      </c>
      <c r="R398" s="879">
        <v>0</v>
      </c>
    </row>
    <row r="399" spans="1:18" ht="75" customHeight="1">
      <c r="A399" s="12" t="s">
        <v>1000</v>
      </c>
      <c r="B399" s="875" t="s">
        <v>53</v>
      </c>
      <c r="C399" s="883" t="s">
        <v>51</v>
      </c>
      <c r="D399" s="883" t="s">
        <v>54</v>
      </c>
      <c r="E399" s="1065" t="s">
        <v>2068</v>
      </c>
      <c r="F399" s="49" t="s">
        <v>2004</v>
      </c>
      <c r="G399" s="49" t="s">
        <v>2007</v>
      </c>
      <c r="H399" s="49" t="s">
        <v>2007</v>
      </c>
      <c r="I399" s="937" t="s">
        <v>1</v>
      </c>
      <c r="J399" s="59">
        <v>1</v>
      </c>
      <c r="K399" s="59" t="s">
        <v>41</v>
      </c>
      <c r="L399" s="887">
        <f t="shared" si="32"/>
        <v>36959.99999999999</v>
      </c>
      <c r="M399" s="888">
        <f t="shared" si="33"/>
        <v>36959.99999999999</v>
      </c>
      <c r="N399" s="44">
        <v>41395.2</v>
      </c>
      <c r="O399" s="43" t="s">
        <v>1326</v>
      </c>
      <c r="P399" s="830" t="s">
        <v>599</v>
      </c>
      <c r="Q399" s="830" t="s">
        <v>2012</v>
      </c>
      <c r="R399" s="879">
        <v>0</v>
      </c>
    </row>
    <row r="400" spans="1:18" ht="75" customHeight="1">
      <c r="A400" s="12" t="s">
        <v>1001</v>
      </c>
      <c r="B400" s="875" t="s">
        <v>53</v>
      </c>
      <c r="C400" s="883" t="s">
        <v>51</v>
      </c>
      <c r="D400" s="883" t="s">
        <v>54</v>
      </c>
      <c r="E400" s="1065" t="s">
        <v>2068</v>
      </c>
      <c r="F400" s="49" t="s">
        <v>1297</v>
      </c>
      <c r="G400" s="49" t="s">
        <v>2008</v>
      </c>
      <c r="H400" s="49" t="s">
        <v>2008</v>
      </c>
      <c r="I400" s="937" t="s">
        <v>1</v>
      </c>
      <c r="J400" s="59">
        <v>1</v>
      </c>
      <c r="K400" s="59" t="s">
        <v>41</v>
      </c>
      <c r="L400" s="887">
        <f t="shared" si="32"/>
        <v>53999.99999999999</v>
      </c>
      <c r="M400" s="888">
        <f t="shared" si="33"/>
        <v>53999.99999999999</v>
      </c>
      <c r="N400" s="44">
        <v>60480</v>
      </c>
      <c r="O400" s="43" t="s">
        <v>1326</v>
      </c>
      <c r="P400" s="830" t="s">
        <v>599</v>
      </c>
      <c r="Q400" s="830" t="s">
        <v>2012</v>
      </c>
      <c r="R400" s="879">
        <v>0</v>
      </c>
    </row>
    <row r="401" spans="1:18" ht="75" customHeight="1">
      <c r="A401" s="12" t="s">
        <v>1212</v>
      </c>
      <c r="B401" s="875" t="s">
        <v>53</v>
      </c>
      <c r="C401" s="883" t="s">
        <v>51</v>
      </c>
      <c r="D401" s="883" t="s">
        <v>54</v>
      </c>
      <c r="E401" s="1065" t="s">
        <v>2068</v>
      </c>
      <c r="F401" s="49" t="s">
        <v>2009</v>
      </c>
      <c r="G401" s="49" t="s">
        <v>2010</v>
      </c>
      <c r="H401" s="49" t="s">
        <v>2010</v>
      </c>
      <c r="I401" s="937" t="s">
        <v>1</v>
      </c>
      <c r="J401" s="59">
        <v>4</v>
      </c>
      <c r="K401" s="59" t="s">
        <v>41</v>
      </c>
      <c r="L401" s="887">
        <f t="shared" si="32"/>
        <v>24599.999999999996</v>
      </c>
      <c r="M401" s="888">
        <f t="shared" si="33"/>
        <v>98399.99999999999</v>
      </c>
      <c r="N401" s="44">
        <v>110208</v>
      </c>
      <c r="O401" s="43" t="s">
        <v>1326</v>
      </c>
      <c r="P401" s="830" t="s">
        <v>599</v>
      </c>
      <c r="Q401" s="830" t="s">
        <v>2012</v>
      </c>
      <c r="R401" s="879">
        <v>0</v>
      </c>
    </row>
    <row r="402" spans="1:18" ht="75" customHeight="1">
      <c r="A402" s="12" t="s">
        <v>1277</v>
      </c>
      <c r="B402" s="875" t="s">
        <v>53</v>
      </c>
      <c r="C402" s="883" t="s">
        <v>51</v>
      </c>
      <c r="D402" s="883" t="s">
        <v>54</v>
      </c>
      <c r="E402" s="1065" t="s">
        <v>2068</v>
      </c>
      <c r="F402" s="49" t="s">
        <v>2004</v>
      </c>
      <c r="G402" s="49" t="s">
        <v>2006</v>
      </c>
      <c r="H402" s="49" t="s">
        <v>2006</v>
      </c>
      <c r="I402" s="937" t="s">
        <v>1</v>
      </c>
      <c r="J402" s="59">
        <v>2</v>
      </c>
      <c r="K402" s="59" t="s">
        <v>41</v>
      </c>
      <c r="L402" s="887">
        <f t="shared" si="32"/>
        <v>41999.99999999999</v>
      </c>
      <c r="M402" s="888">
        <f t="shared" si="33"/>
        <v>83999.99999999999</v>
      </c>
      <c r="N402" s="44">
        <v>94080</v>
      </c>
      <c r="O402" s="43" t="s">
        <v>1326</v>
      </c>
      <c r="P402" s="830" t="s">
        <v>599</v>
      </c>
      <c r="Q402" s="830" t="s">
        <v>2012</v>
      </c>
      <c r="R402" s="879">
        <v>0</v>
      </c>
    </row>
    <row r="403" spans="1:18" ht="75" customHeight="1">
      <c r="A403" s="12" t="s">
        <v>1286</v>
      </c>
      <c r="B403" s="875" t="s">
        <v>53</v>
      </c>
      <c r="C403" s="883" t="s">
        <v>51</v>
      </c>
      <c r="D403" s="883" t="s">
        <v>54</v>
      </c>
      <c r="E403" s="1065" t="s">
        <v>2068</v>
      </c>
      <c r="F403" s="49" t="s">
        <v>2009</v>
      </c>
      <c r="G403" s="49" t="s">
        <v>2010</v>
      </c>
      <c r="H403" s="49" t="s">
        <v>2010</v>
      </c>
      <c r="I403" s="937" t="s">
        <v>1</v>
      </c>
      <c r="J403" s="59">
        <v>1</v>
      </c>
      <c r="K403" s="59" t="s">
        <v>41</v>
      </c>
      <c r="L403" s="887">
        <f t="shared" si="32"/>
        <v>24599.999999999996</v>
      </c>
      <c r="M403" s="888">
        <f t="shared" si="33"/>
        <v>24599.999999999996</v>
      </c>
      <c r="N403" s="44">
        <v>27552</v>
      </c>
      <c r="O403" s="43" t="s">
        <v>1326</v>
      </c>
      <c r="P403" s="830" t="s">
        <v>599</v>
      </c>
      <c r="Q403" s="830" t="s">
        <v>2012</v>
      </c>
      <c r="R403" s="879">
        <v>0</v>
      </c>
    </row>
    <row r="404" spans="1:18" ht="75" customHeight="1">
      <c r="A404" s="12" t="s">
        <v>1312</v>
      </c>
      <c r="B404" s="939" t="s">
        <v>53</v>
      </c>
      <c r="C404" s="940" t="s">
        <v>51</v>
      </c>
      <c r="D404" s="883" t="s">
        <v>54</v>
      </c>
      <c r="E404" s="920" t="s">
        <v>655</v>
      </c>
      <c r="F404" s="48" t="s">
        <v>208</v>
      </c>
      <c r="G404" s="49" t="s">
        <v>836</v>
      </c>
      <c r="H404" s="935" t="s">
        <v>837</v>
      </c>
      <c r="I404" s="49" t="s">
        <v>1</v>
      </c>
      <c r="J404" s="59">
        <v>2</v>
      </c>
      <c r="K404" s="59" t="s">
        <v>41</v>
      </c>
      <c r="L404" s="887">
        <f t="shared" si="30"/>
        <v>45024.99999999999</v>
      </c>
      <c r="M404" s="888">
        <f t="shared" si="31"/>
        <v>90049.99999999999</v>
      </c>
      <c r="N404" s="1047">
        <v>100856</v>
      </c>
      <c r="O404" s="43" t="s">
        <v>801</v>
      </c>
      <c r="P404" s="830" t="s">
        <v>599</v>
      </c>
      <c r="Q404" s="830" t="s">
        <v>63</v>
      </c>
      <c r="R404" s="879">
        <v>0</v>
      </c>
    </row>
    <row r="405" spans="1:18" ht="75" customHeight="1">
      <c r="A405" s="829" t="s">
        <v>1313</v>
      </c>
      <c r="B405" s="939" t="s">
        <v>53</v>
      </c>
      <c r="C405" s="940" t="s">
        <v>51</v>
      </c>
      <c r="D405" s="883" t="s">
        <v>54</v>
      </c>
      <c r="E405" s="920" t="s">
        <v>655</v>
      </c>
      <c r="F405" s="48" t="s">
        <v>208</v>
      </c>
      <c r="G405" s="49" t="s">
        <v>836</v>
      </c>
      <c r="H405" s="941" t="s">
        <v>1634</v>
      </c>
      <c r="I405" s="49" t="s">
        <v>1</v>
      </c>
      <c r="J405" s="59">
        <v>2</v>
      </c>
      <c r="K405" s="59" t="s">
        <v>41</v>
      </c>
      <c r="L405" s="887">
        <f t="shared" si="30"/>
        <v>78189.28571428571</v>
      </c>
      <c r="M405" s="888">
        <f t="shared" si="31"/>
        <v>156378.57142857142</v>
      </c>
      <c r="N405" s="1047">
        <v>175144</v>
      </c>
      <c r="O405" s="43" t="s">
        <v>335</v>
      </c>
      <c r="P405" s="830" t="s">
        <v>599</v>
      </c>
      <c r="Q405" s="830" t="s">
        <v>63</v>
      </c>
      <c r="R405" s="879">
        <v>0</v>
      </c>
    </row>
    <row r="406" spans="1:18" ht="75" customHeight="1">
      <c r="A406" s="829" t="s">
        <v>1316</v>
      </c>
      <c r="B406" s="875" t="s">
        <v>53</v>
      </c>
      <c r="C406" s="883" t="s">
        <v>51</v>
      </c>
      <c r="D406" s="883" t="s">
        <v>54</v>
      </c>
      <c r="E406" s="41" t="s">
        <v>1505</v>
      </c>
      <c r="F406" s="42" t="s">
        <v>1506</v>
      </c>
      <c r="G406" s="42" t="s">
        <v>1506</v>
      </c>
      <c r="H406" s="68" t="s">
        <v>1507</v>
      </c>
      <c r="I406" s="49" t="s">
        <v>1171</v>
      </c>
      <c r="J406" s="59">
        <v>1</v>
      </c>
      <c r="K406" s="59" t="s">
        <v>41</v>
      </c>
      <c r="L406" s="887">
        <f aca="true" t="shared" si="34" ref="L406:L417">M406/J406</f>
        <v>18276785.714285713</v>
      </c>
      <c r="M406" s="888">
        <f aca="true" t="shared" si="35" ref="M406:M413">N406/1.12</f>
        <v>18276785.714285713</v>
      </c>
      <c r="N406" s="916">
        <v>20470000</v>
      </c>
      <c r="O406" s="43" t="s">
        <v>61</v>
      </c>
      <c r="P406" s="830" t="s">
        <v>1508</v>
      </c>
      <c r="Q406" s="976" t="s">
        <v>1509</v>
      </c>
      <c r="R406" s="977">
        <v>50</v>
      </c>
    </row>
    <row r="407" spans="1:18" ht="75" customHeight="1">
      <c r="A407" s="829" t="s">
        <v>1294</v>
      </c>
      <c r="B407" s="875" t="s">
        <v>53</v>
      </c>
      <c r="C407" s="883" t="s">
        <v>51</v>
      </c>
      <c r="D407" s="883" t="s">
        <v>54</v>
      </c>
      <c r="E407" s="41" t="s">
        <v>1510</v>
      </c>
      <c r="F407" s="42" t="s">
        <v>1511</v>
      </c>
      <c r="G407" s="42" t="s">
        <v>1512</v>
      </c>
      <c r="H407" s="68" t="s">
        <v>1513</v>
      </c>
      <c r="I407" s="49" t="s">
        <v>1171</v>
      </c>
      <c r="J407" s="59">
        <v>4</v>
      </c>
      <c r="K407" s="59" t="s">
        <v>1160</v>
      </c>
      <c r="L407" s="887">
        <f t="shared" si="34"/>
        <v>12013392.857142856</v>
      </c>
      <c r="M407" s="888">
        <f t="shared" si="35"/>
        <v>48053571.428571425</v>
      </c>
      <c r="N407" s="916">
        <v>53820000</v>
      </c>
      <c r="O407" s="43" t="s">
        <v>61</v>
      </c>
      <c r="P407" s="830" t="s">
        <v>1508</v>
      </c>
      <c r="Q407" s="976" t="s">
        <v>1509</v>
      </c>
      <c r="R407" s="977">
        <v>50</v>
      </c>
    </row>
    <row r="408" spans="1:18" ht="75" customHeight="1">
      <c r="A408" s="829" t="s">
        <v>1295</v>
      </c>
      <c r="B408" s="875" t="s">
        <v>53</v>
      </c>
      <c r="C408" s="883" t="s">
        <v>51</v>
      </c>
      <c r="D408" s="883" t="s">
        <v>54</v>
      </c>
      <c r="E408" s="41" t="s">
        <v>1516</v>
      </c>
      <c r="F408" s="42" t="s">
        <v>1514</v>
      </c>
      <c r="G408" s="42" t="s">
        <v>1515</v>
      </c>
      <c r="H408" s="68" t="s">
        <v>1517</v>
      </c>
      <c r="I408" s="49" t="s">
        <v>1171</v>
      </c>
      <c r="J408" s="59">
        <v>4</v>
      </c>
      <c r="K408" s="59" t="s">
        <v>1160</v>
      </c>
      <c r="L408" s="887">
        <f t="shared" si="34"/>
        <v>433928.57142857136</v>
      </c>
      <c r="M408" s="888">
        <f t="shared" si="35"/>
        <v>1735714.2857142854</v>
      </c>
      <c r="N408" s="916">
        <v>1944000</v>
      </c>
      <c r="O408" s="43" t="s">
        <v>61</v>
      </c>
      <c r="P408" s="830" t="s">
        <v>1508</v>
      </c>
      <c r="Q408" s="976" t="s">
        <v>1509</v>
      </c>
      <c r="R408" s="977">
        <v>50</v>
      </c>
    </row>
    <row r="409" spans="1:18" ht="75" customHeight="1">
      <c r="A409" s="829" t="s">
        <v>1296</v>
      </c>
      <c r="B409" s="875" t="s">
        <v>53</v>
      </c>
      <c r="C409" s="883" t="s">
        <v>51</v>
      </c>
      <c r="D409" s="883" t="s">
        <v>54</v>
      </c>
      <c r="E409" s="41" t="s">
        <v>1518</v>
      </c>
      <c r="F409" s="42" t="s">
        <v>1519</v>
      </c>
      <c r="G409" s="42" t="s">
        <v>1520</v>
      </c>
      <c r="H409" s="68" t="s">
        <v>1521</v>
      </c>
      <c r="I409" s="49" t="s">
        <v>1171</v>
      </c>
      <c r="J409" s="59">
        <v>4</v>
      </c>
      <c r="K409" s="59" t="s">
        <v>41</v>
      </c>
      <c r="L409" s="887">
        <f t="shared" si="34"/>
        <v>892857.1428571427</v>
      </c>
      <c r="M409" s="888">
        <f t="shared" si="35"/>
        <v>3571428.571428571</v>
      </c>
      <c r="N409" s="916">
        <v>4000000</v>
      </c>
      <c r="O409" s="43" t="s">
        <v>61</v>
      </c>
      <c r="P409" s="830" t="s">
        <v>1508</v>
      </c>
      <c r="Q409" s="976" t="s">
        <v>1509</v>
      </c>
      <c r="R409" s="977">
        <v>50</v>
      </c>
    </row>
    <row r="410" spans="1:18" ht="75" customHeight="1">
      <c r="A410" s="829" t="s">
        <v>1298</v>
      </c>
      <c r="B410" s="875" t="s">
        <v>53</v>
      </c>
      <c r="C410" s="883" t="s">
        <v>51</v>
      </c>
      <c r="D410" s="883" t="s">
        <v>54</v>
      </c>
      <c r="E410" s="41" t="s">
        <v>1891</v>
      </c>
      <c r="F410" s="907" t="s">
        <v>1698</v>
      </c>
      <c r="G410" s="907" t="s">
        <v>1698</v>
      </c>
      <c r="H410" s="960" t="s">
        <v>1699</v>
      </c>
      <c r="I410" s="937" t="s">
        <v>1</v>
      </c>
      <c r="J410" s="59">
        <v>1</v>
      </c>
      <c r="K410" s="59" t="s">
        <v>1160</v>
      </c>
      <c r="L410" s="942">
        <f t="shared" si="34"/>
        <v>538771.0357142857</v>
      </c>
      <c r="M410" s="974">
        <f t="shared" si="35"/>
        <v>538771.0357142857</v>
      </c>
      <c r="N410" s="830">
        <v>603423.56</v>
      </c>
      <c r="O410" s="975" t="s">
        <v>46</v>
      </c>
      <c r="P410" s="972" t="s">
        <v>1706</v>
      </c>
      <c r="Q410" s="976" t="s">
        <v>1707</v>
      </c>
      <c r="R410" s="977">
        <v>0</v>
      </c>
    </row>
    <row r="411" spans="1:18" ht="75" customHeight="1">
      <c r="A411" s="829" t="s">
        <v>1299</v>
      </c>
      <c r="B411" s="875" t="s">
        <v>53</v>
      </c>
      <c r="C411" s="883" t="s">
        <v>51</v>
      </c>
      <c r="D411" s="883" t="s">
        <v>54</v>
      </c>
      <c r="E411" s="50" t="s">
        <v>1892</v>
      </c>
      <c r="F411" s="897" t="s">
        <v>1700</v>
      </c>
      <c r="G411" s="897" t="s">
        <v>1700</v>
      </c>
      <c r="H411" s="914" t="s">
        <v>1701</v>
      </c>
      <c r="I411" s="937" t="s">
        <v>1</v>
      </c>
      <c r="J411" s="59">
        <v>1</v>
      </c>
      <c r="K411" s="59" t="s">
        <v>1160</v>
      </c>
      <c r="L411" s="942">
        <f t="shared" si="34"/>
        <v>953544.8392857142</v>
      </c>
      <c r="M411" s="974">
        <f t="shared" si="35"/>
        <v>953544.8392857142</v>
      </c>
      <c r="N411" s="830">
        <v>1067970.22</v>
      </c>
      <c r="O411" s="975" t="s">
        <v>46</v>
      </c>
      <c r="P411" s="972" t="s">
        <v>1706</v>
      </c>
      <c r="Q411" s="976" t="s">
        <v>1707</v>
      </c>
      <c r="R411" s="977">
        <v>0</v>
      </c>
    </row>
    <row r="412" spans="1:18" ht="75" customHeight="1">
      <c r="A412" s="829" t="s">
        <v>1306</v>
      </c>
      <c r="B412" s="875" t="s">
        <v>53</v>
      </c>
      <c r="C412" s="883" t="s">
        <v>51</v>
      </c>
      <c r="D412" s="883" t="s">
        <v>54</v>
      </c>
      <c r="E412" s="50" t="s">
        <v>1892</v>
      </c>
      <c r="F412" s="897" t="s">
        <v>1702</v>
      </c>
      <c r="G412" s="897" t="s">
        <v>1702</v>
      </c>
      <c r="H412" s="914" t="s">
        <v>1703</v>
      </c>
      <c r="I412" s="937" t="s">
        <v>1</v>
      </c>
      <c r="J412" s="59">
        <v>1</v>
      </c>
      <c r="K412" s="59" t="s">
        <v>1160</v>
      </c>
      <c r="L412" s="942">
        <f t="shared" si="34"/>
        <v>220048.80357142855</v>
      </c>
      <c r="M412" s="974">
        <f t="shared" si="35"/>
        <v>220048.80357142855</v>
      </c>
      <c r="N412" s="830">
        <v>246454.66</v>
      </c>
      <c r="O412" s="975" t="s">
        <v>46</v>
      </c>
      <c r="P412" s="972" t="s">
        <v>1706</v>
      </c>
      <c r="Q412" s="976" t="s">
        <v>1707</v>
      </c>
      <c r="R412" s="977">
        <v>0</v>
      </c>
    </row>
    <row r="413" spans="1:18" ht="75" customHeight="1">
      <c r="A413" s="829" t="s">
        <v>1307</v>
      </c>
      <c r="B413" s="875" t="s">
        <v>53</v>
      </c>
      <c r="C413" s="883" t="s">
        <v>51</v>
      </c>
      <c r="D413" s="883" t="s">
        <v>54</v>
      </c>
      <c r="E413" s="50" t="s">
        <v>1892</v>
      </c>
      <c r="F413" s="897" t="s">
        <v>1704</v>
      </c>
      <c r="G413" s="897" t="s">
        <v>1704</v>
      </c>
      <c r="H413" s="914" t="s">
        <v>1705</v>
      </c>
      <c r="I413" s="937" t="s">
        <v>1</v>
      </c>
      <c r="J413" s="59">
        <v>2</v>
      </c>
      <c r="K413" s="59" t="s">
        <v>1160</v>
      </c>
      <c r="L413" s="942">
        <f t="shared" si="34"/>
        <v>36674.803571428565</v>
      </c>
      <c r="M413" s="974">
        <f t="shared" si="35"/>
        <v>73349.60714285713</v>
      </c>
      <c r="N413" s="830">
        <v>82151.56</v>
      </c>
      <c r="O413" s="975" t="s">
        <v>46</v>
      </c>
      <c r="P413" s="972" t="s">
        <v>1706</v>
      </c>
      <c r="Q413" s="976" t="s">
        <v>1707</v>
      </c>
      <c r="R413" s="977">
        <v>0</v>
      </c>
    </row>
    <row r="414" spans="1:18" ht="75" customHeight="1">
      <c r="A414" s="829" t="s">
        <v>1309</v>
      </c>
      <c r="B414" s="875" t="s">
        <v>53</v>
      </c>
      <c r="C414" s="883" t="s">
        <v>51</v>
      </c>
      <c r="D414" s="883" t="s">
        <v>54</v>
      </c>
      <c r="E414" s="41" t="s">
        <v>1893</v>
      </c>
      <c r="F414" s="897" t="s">
        <v>1719</v>
      </c>
      <c r="G414" s="897" t="s">
        <v>1723</v>
      </c>
      <c r="H414" s="897" t="s">
        <v>1723</v>
      </c>
      <c r="I414" s="937" t="s">
        <v>1</v>
      </c>
      <c r="J414" s="59">
        <v>2</v>
      </c>
      <c r="K414" s="59" t="s">
        <v>41</v>
      </c>
      <c r="L414" s="942">
        <f t="shared" si="34"/>
        <v>1160.715</v>
      </c>
      <c r="M414" s="980">
        <v>2321.43</v>
      </c>
      <c r="N414" s="1059">
        <v>2600</v>
      </c>
      <c r="O414" s="975" t="s">
        <v>801</v>
      </c>
      <c r="P414" s="972" t="s">
        <v>1706</v>
      </c>
      <c r="Q414" s="976" t="s">
        <v>1707</v>
      </c>
      <c r="R414" s="977">
        <v>0</v>
      </c>
    </row>
    <row r="415" spans="1:18" ht="75" customHeight="1">
      <c r="A415" s="829" t="s">
        <v>2052</v>
      </c>
      <c r="B415" s="875" t="s">
        <v>53</v>
      </c>
      <c r="C415" s="883" t="s">
        <v>51</v>
      </c>
      <c r="D415" s="883" t="s">
        <v>54</v>
      </c>
      <c r="E415" s="41" t="s">
        <v>1893</v>
      </c>
      <c r="F415" s="897" t="s">
        <v>1720</v>
      </c>
      <c r="G415" s="897" t="s">
        <v>1723</v>
      </c>
      <c r="H415" s="897" t="s">
        <v>1723</v>
      </c>
      <c r="I415" s="937" t="s">
        <v>1</v>
      </c>
      <c r="J415" s="59">
        <v>2</v>
      </c>
      <c r="K415" s="59" t="s">
        <v>41</v>
      </c>
      <c r="L415" s="887">
        <f t="shared" si="34"/>
        <v>1160.715</v>
      </c>
      <c r="M415" s="981">
        <v>2321.43</v>
      </c>
      <c r="N415" s="1052">
        <v>2600</v>
      </c>
      <c r="O415" s="975" t="s">
        <v>801</v>
      </c>
      <c r="P415" s="972" t="s">
        <v>1706</v>
      </c>
      <c r="Q415" s="976" t="s">
        <v>1707</v>
      </c>
      <c r="R415" s="977">
        <v>0</v>
      </c>
    </row>
    <row r="416" spans="1:18" ht="75" customHeight="1">
      <c r="A416" s="829" t="s">
        <v>2053</v>
      </c>
      <c r="B416" s="875" t="s">
        <v>53</v>
      </c>
      <c r="C416" s="883" t="s">
        <v>51</v>
      </c>
      <c r="D416" s="883" t="s">
        <v>54</v>
      </c>
      <c r="E416" s="41" t="s">
        <v>1893</v>
      </c>
      <c r="F416" s="897" t="s">
        <v>1721</v>
      </c>
      <c r="G416" s="897" t="s">
        <v>1723</v>
      </c>
      <c r="H416" s="897" t="s">
        <v>1723</v>
      </c>
      <c r="I416" s="937" t="s">
        <v>1</v>
      </c>
      <c r="J416" s="59">
        <v>2</v>
      </c>
      <c r="K416" s="59" t="s">
        <v>41</v>
      </c>
      <c r="L416" s="887">
        <f t="shared" si="34"/>
        <v>1160.715</v>
      </c>
      <c r="M416" s="981">
        <v>2321.43</v>
      </c>
      <c r="N416" s="1052">
        <f>M416*1.12</f>
        <v>2600.0016</v>
      </c>
      <c r="O416" s="975" t="s">
        <v>801</v>
      </c>
      <c r="P416" s="972" t="s">
        <v>1706</v>
      </c>
      <c r="Q416" s="976" t="s">
        <v>1707</v>
      </c>
      <c r="R416" s="977">
        <v>0</v>
      </c>
    </row>
    <row r="417" spans="1:18" ht="75" customHeight="1">
      <c r="A417" s="829" t="s">
        <v>2054</v>
      </c>
      <c r="B417" s="875" t="s">
        <v>53</v>
      </c>
      <c r="C417" s="883" t="s">
        <v>51</v>
      </c>
      <c r="D417" s="883" t="s">
        <v>54</v>
      </c>
      <c r="E417" s="41" t="s">
        <v>1893</v>
      </c>
      <c r="F417" s="896" t="s">
        <v>1722</v>
      </c>
      <c r="G417" s="52" t="s">
        <v>1723</v>
      </c>
      <c r="H417" s="52" t="s">
        <v>1723</v>
      </c>
      <c r="I417" s="937" t="s">
        <v>1</v>
      </c>
      <c r="J417" s="59">
        <v>2</v>
      </c>
      <c r="K417" s="59" t="s">
        <v>41</v>
      </c>
      <c r="L417" s="887">
        <f t="shared" si="34"/>
        <v>1160.715</v>
      </c>
      <c r="M417" s="981">
        <v>2321.43</v>
      </c>
      <c r="N417" s="1052">
        <v>2600</v>
      </c>
      <c r="O417" s="975" t="s">
        <v>801</v>
      </c>
      <c r="P417" s="972" t="s">
        <v>1706</v>
      </c>
      <c r="Q417" s="976" t="s">
        <v>1707</v>
      </c>
      <c r="R417" s="977">
        <v>0</v>
      </c>
    </row>
    <row r="418" spans="1:18" ht="75" customHeight="1">
      <c r="A418" s="829" t="s">
        <v>2055</v>
      </c>
      <c r="B418" s="875" t="s">
        <v>53</v>
      </c>
      <c r="C418" s="883" t="s">
        <v>51</v>
      </c>
      <c r="D418" s="883" t="s">
        <v>54</v>
      </c>
      <c r="E418" s="41" t="s">
        <v>1893</v>
      </c>
      <c r="F418" s="896" t="s">
        <v>1724</v>
      </c>
      <c r="G418" s="52" t="s">
        <v>1725</v>
      </c>
      <c r="H418" s="52" t="s">
        <v>1725</v>
      </c>
      <c r="I418" s="937" t="s">
        <v>1</v>
      </c>
      <c r="J418" s="59">
        <v>10</v>
      </c>
      <c r="K418" s="59" t="s">
        <v>41</v>
      </c>
      <c r="L418" s="887">
        <f>M418</f>
        <v>17500</v>
      </c>
      <c r="M418" s="981">
        <f>N418/1.12</f>
        <v>17500</v>
      </c>
      <c r="N418" s="1052">
        <v>19600</v>
      </c>
      <c r="O418" s="975" t="s">
        <v>393</v>
      </c>
      <c r="P418" s="972" t="s">
        <v>1706</v>
      </c>
      <c r="Q418" s="976" t="s">
        <v>1707</v>
      </c>
      <c r="R418" s="977">
        <v>0</v>
      </c>
    </row>
    <row r="419" spans="1:18" ht="75" customHeight="1">
      <c r="A419" s="829" t="s">
        <v>2056</v>
      </c>
      <c r="B419" s="875" t="s">
        <v>53</v>
      </c>
      <c r="C419" s="883" t="s">
        <v>51</v>
      </c>
      <c r="D419" s="883" t="s">
        <v>54</v>
      </c>
      <c r="E419" s="41" t="s">
        <v>1894</v>
      </c>
      <c r="F419" s="881" t="s">
        <v>1787</v>
      </c>
      <c r="G419" s="897" t="s">
        <v>1788</v>
      </c>
      <c r="H419" s="897" t="s">
        <v>1788</v>
      </c>
      <c r="I419" s="937" t="s">
        <v>1</v>
      </c>
      <c r="J419" s="59">
        <v>1</v>
      </c>
      <c r="K419" s="59" t="s">
        <v>41</v>
      </c>
      <c r="L419" s="942">
        <f>M419</f>
        <v>53571.428571428565</v>
      </c>
      <c r="M419" s="1004">
        <f>N419/1.12</f>
        <v>53571.428571428565</v>
      </c>
      <c r="N419" s="1059">
        <v>60000</v>
      </c>
      <c r="O419" s="975" t="s">
        <v>58</v>
      </c>
      <c r="P419" s="972" t="s">
        <v>1706</v>
      </c>
      <c r="Q419" s="976" t="s">
        <v>1707</v>
      </c>
      <c r="R419" s="977">
        <v>0</v>
      </c>
    </row>
    <row r="420" spans="1:18" ht="75" customHeight="1">
      <c r="A420" s="829" t="s">
        <v>2057</v>
      </c>
      <c r="B420" s="875" t="s">
        <v>53</v>
      </c>
      <c r="C420" s="883" t="s">
        <v>51</v>
      </c>
      <c r="D420" s="883" t="s">
        <v>54</v>
      </c>
      <c r="E420" s="41" t="s">
        <v>1895</v>
      </c>
      <c r="F420" s="881" t="s">
        <v>1789</v>
      </c>
      <c r="G420" s="897" t="s">
        <v>1790</v>
      </c>
      <c r="H420" s="897" t="s">
        <v>1790</v>
      </c>
      <c r="I420" s="937" t="s">
        <v>1</v>
      </c>
      <c r="J420" s="59">
        <v>1</v>
      </c>
      <c r="K420" s="59" t="s">
        <v>41</v>
      </c>
      <c r="L420" s="942">
        <f>M420</f>
        <v>37500</v>
      </c>
      <c r="M420" s="1005">
        <f>N420/1.12</f>
        <v>37500</v>
      </c>
      <c r="N420" s="1059">
        <v>42000</v>
      </c>
      <c r="O420" s="975" t="s">
        <v>58</v>
      </c>
      <c r="P420" s="972" t="s">
        <v>1706</v>
      </c>
      <c r="Q420" s="976" t="s">
        <v>1707</v>
      </c>
      <c r="R420" s="977">
        <v>0</v>
      </c>
    </row>
    <row r="421" spans="1:18" ht="75" customHeight="1">
      <c r="A421" s="829" t="s">
        <v>2058</v>
      </c>
      <c r="B421" s="875" t="s">
        <v>53</v>
      </c>
      <c r="C421" s="883" t="s">
        <v>51</v>
      </c>
      <c r="D421" s="883" t="s">
        <v>54</v>
      </c>
      <c r="E421" s="41" t="s">
        <v>1896</v>
      </c>
      <c r="F421" s="891" t="s">
        <v>1791</v>
      </c>
      <c r="G421" s="897" t="s">
        <v>1792</v>
      </c>
      <c r="H421" s="897" t="s">
        <v>1792</v>
      </c>
      <c r="I421" s="937" t="s">
        <v>1</v>
      </c>
      <c r="J421" s="59">
        <v>1</v>
      </c>
      <c r="K421" s="59" t="s">
        <v>41</v>
      </c>
      <c r="L421" s="942">
        <f>M421</f>
        <v>24999.999999999996</v>
      </c>
      <c r="M421" s="1005">
        <f>N421/1.12</f>
        <v>24999.999999999996</v>
      </c>
      <c r="N421" s="1059">
        <v>28000</v>
      </c>
      <c r="O421" s="975" t="s">
        <v>58</v>
      </c>
      <c r="P421" s="972" t="s">
        <v>1706</v>
      </c>
      <c r="Q421" s="976" t="s">
        <v>1707</v>
      </c>
      <c r="R421" s="977">
        <v>0</v>
      </c>
    </row>
    <row r="422" spans="1:18" ht="75" customHeight="1">
      <c r="A422" s="829" t="s">
        <v>2059</v>
      </c>
      <c r="B422" s="875" t="s">
        <v>53</v>
      </c>
      <c r="C422" s="883" t="s">
        <v>51</v>
      </c>
      <c r="D422" s="883" t="s">
        <v>54</v>
      </c>
      <c r="E422" s="41" t="s">
        <v>1897</v>
      </c>
      <c r="F422" s="1006" t="s">
        <v>1793</v>
      </c>
      <c r="G422" s="1007" t="s">
        <v>1794</v>
      </c>
      <c r="H422" s="897" t="s">
        <v>1794</v>
      </c>
      <c r="I422" s="937" t="s">
        <v>1</v>
      </c>
      <c r="J422" s="59">
        <v>1</v>
      </c>
      <c r="K422" s="59" t="s">
        <v>41</v>
      </c>
      <c r="L422" s="942">
        <f>M422</f>
        <v>7142.857142857142</v>
      </c>
      <c r="M422" s="1004">
        <f>N422/1.12</f>
        <v>7142.857142857142</v>
      </c>
      <c r="N422" s="1059">
        <v>8000</v>
      </c>
      <c r="O422" s="975" t="s">
        <v>58</v>
      </c>
      <c r="P422" s="972" t="s">
        <v>1706</v>
      </c>
      <c r="Q422" s="976" t="s">
        <v>1707</v>
      </c>
      <c r="R422" s="977">
        <v>0</v>
      </c>
    </row>
    <row r="423" spans="1:18" ht="75" customHeight="1">
      <c r="A423" s="829" t="s">
        <v>2060</v>
      </c>
      <c r="B423" s="875" t="s">
        <v>53</v>
      </c>
      <c r="C423" s="883" t="s">
        <v>51</v>
      </c>
      <c r="D423" s="883" t="s">
        <v>54</v>
      </c>
      <c r="E423" s="1022" t="s">
        <v>1833</v>
      </c>
      <c r="F423" s="1023" t="s">
        <v>1834</v>
      </c>
      <c r="G423" s="1024" t="s">
        <v>1834</v>
      </c>
      <c r="H423" s="1025" t="s">
        <v>1840</v>
      </c>
      <c r="I423" s="937" t="s">
        <v>1</v>
      </c>
      <c r="J423" s="59">
        <v>4</v>
      </c>
      <c r="K423" s="59" t="s">
        <v>41</v>
      </c>
      <c r="L423" s="942">
        <f>M423/J423</f>
        <v>35714285.715</v>
      </c>
      <c r="M423" s="1026">
        <v>142857142.86</v>
      </c>
      <c r="N423" s="942">
        <f>M423*1.12</f>
        <v>160000000.00320002</v>
      </c>
      <c r="O423" s="43" t="s">
        <v>45</v>
      </c>
      <c r="P423" s="972" t="s">
        <v>1706</v>
      </c>
      <c r="Q423" s="976" t="s">
        <v>1843</v>
      </c>
      <c r="R423" s="977">
        <v>50</v>
      </c>
    </row>
    <row r="424" spans="1:18" ht="75" customHeight="1">
      <c r="A424" s="829" t="s">
        <v>2061</v>
      </c>
      <c r="B424" s="875" t="s">
        <v>53</v>
      </c>
      <c r="C424" s="883" t="s">
        <v>51</v>
      </c>
      <c r="D424" s="883" t="s">
        <v>54</v>
      </c>
      <c r="E424" s="1027" t="s">
        <v>1841</v>
      </c>
      <c r="F424" s="896" t="s">
        <v>1835</v>
      </c>
      <c r="G424" s="897" t="s">
        <v>1836</v>
      </c>
      <c r="H424" s="1025" t="s">
        <v>1842</v>
      </c>
      <c r="I424" s="937" t="s">
        <v>1</v>
      </c>
      <c r="J424" s="59">
        <v>10</v>
      </c>
      <c r="K424" s="59" t="s">
        <v>41</v>
      </c>
      <c r="L424" s="942">
        <f>M424/J424</f>
        <v>31250000</v>
      </c>
      <c r="M424" s="1028">
        <v>312500000</v>
      </c>
      <c r="N424" s="942">
        <f>M424*1.12</f>
        <v>350000000.00000006</v>
      </c>
      <c r="O424" s="968" t="s">
        <v>45</v>
      </c>
      <c r="P424" s="1029" t="s">
        <v>1706</v>
      </c>
      <c r="Q424" s="976" t="s">
        <v>1843</v>
      </c>
      <c r="R424" s="977">
        <v>50</v>
      </c>
    </row>
    <row r="425" spans="1:18" ht="75" customHeight="1">
      <c r="A425" s="829" t="s">
        <v>2062</v>
      </c>
      <c r="B425" s="875" t="s">
        <v>53</v>
      </c>
      <c r="C425" s="883" t="s">
        <v>51</v>
      </c>
      <c r="D425" s="883" t="s">
        <v>54</v>
      </c>
      <c r="E425" s="1030" t="s">
        <v>1837</v>
      </c>
      <c r="F425" s="1031" t="s">
        <v>1838</v>
      </c>
      <c r="G425" s="1032" t="s">
        <v>1839</v>
      </c>
      <c r="H425" s="1025" t="s">
        <v>1844</v>
      </c>
      <c r="I425" s="937" t="s">
        <v>1</v>
      </c>
      <c r="J425" s="59">
        <v>2</v>
      </c>
      <c r="K425" s="59" t="s">
        <v>41</v>
      </c>
      <c r="L425" s="942">
        <f>M425/J425</f>
        <v>13392857.145</v>
      </c>
      <c r="M425" s="1033">
        <v>26785714.29</v>
      </c>
      <c r="N425" s="880">
        <f>M425*1.12</f>
        <v>30000000.004800003</v>
      </c>
      <c r="O425" s="43" t="s">
        <v>45</v>
      </c>
      <c r="P425" s="972" t="s">
        <v>1706</v>
      </c>
      <c r="Q425" s="976" t="s">
        <v>1843</v>
      </c>
      <c r="R425" s="977">
        <v>50</v>
      </c>
    </row>
    <row r="426" spans="1:18" ht="75" customHeight="1">
      <c r="A426" s="829" t="s">
        <v>2063</v>
      </c>
      <c r="B426" s="875" t="s">
        <v>53</v>
      </c>
      <c r="C426" s="883" t="s">
        <v>51</v>
      </c>
      <c r="D426" s="1034" t="s">
        <v>54</v>
      </c>
      <c r="E426" s="1015" t="s">
        <v>1876</v>
      </c>
      <c r="F426" s="1035" t="s">
        <v>1874</v>
      </c>
      <c r="G426" s="914" t="s">
        <v>1875</v>
      </c>
      <c r="H426" s="914" t="s">
        <v>1875</v>
      </c>
      <c r="I426" s="937" t="s">
        <v>2031</v>
      </c>
      <c r="J426" s="59">
        <v>13</v>
      </c>
      <c r="K426" s="59" t="s">
        <v>41</v>
      </c>
      <c r="L426" s="942">
        <f>M426/J426</f>
        <v>8035714.2857142845</v>
      </c>
      <c r="M426" s="1033">
        <f>N426/1.12</f>
        <v>104464285.7142857</v>
      </c>
      <c r="N426" s="1060">
        <v>117000000</v>
      </c>
      <c r="O426" s="43" t="s">
        <v>45</v>
      </c>
      <c r="P426" s="830" t="s">
        <v>599</v>
      </c>
      <c r="Q426" s="1036" t="s">
        <v>1877</v>
      </c>
      <c r="R426" s="977">
        <v>0</v>
      </c>
    </row>
    <row r="427" spans="1:19" ht="34.5" customHeight="1">
      <c r="A427" s="836"/>
      <c r="B427" s="836"/>
      <c r="C427" s="836"/>
      <c r="D427" s="836"/>
      <c r="E427" s="872"/>
      <c r="F427" s="841"/>
      <c r="G427" s="841"/>
      <c r="H427" s="841"/>
      <c r="I427" s="836"/>
      <c r="J427" s="772"/>
      <c r="K427" s="772"/>
      <c r="L427" s="1068" t="s">
        <v>449</v>
      </c>
      <c r="M427" s="1068"/>
      <c r="N427" s="870">
        <f>SUM(N206:N426)</f>
        <v>761693315.0096</v>
      </c>
      <c r="O427" s="772"/>
      <c r="P427" s="43"/>
      <c r="Q427" s="23"/>
      <c r="R427" s="863"/>
      <c r="S427" s="874"/>
    </row>
    <row r="428" spans="1:18" ht="39.75" customHeight="1">
      <c r="A428" s="836"/>
      <c r="B428" s="836"/>
      <c r="C428" s="836"/>
      <c r="D428" s="836"/>
      <c r="E428" s="829"/>
      <c r="F428" s="836"/>
      <c r="G428" s="836"/>
      <c r="H428" s="836"/>
      <c r="I428" s="836"/>
      <c r="J428" s="842"/>
      <c r="K428" s="842"/>
      <c r="L428" s="842"/>
      <c r="M428" s="843" t="s">
        <v>448</v>
      </c>
      <c r="N428" s="23">
        <f>N90+N205+N427</f>
        <v>1287438734.0096002</v>
      </c>
      <c r="O428" s="842"/>
      <c r="P428" s="836"/>
      <c r="Q428" s="864"/>
      <c r="R428" s="861"/>
    </row>
    <row r="429" spans="1:18" ht="18.75">
      <c r="A429" s="844" t="s">
        <v>1541</v>
      </c>
      <c r="B429" s="844"/>
      <c r="C429" s="844"/>
      <c r="D429" s="844"/>
      <c r="E429" s="844"/>
      <c r="F429" s="844"/>
      <c r="G429" s="845"/>
      <c r="H429" s="845"/>
      <c r="I429" s="846"/>
      <c r="J429" s="847"/>
      <c r="K429" s="847"/>
      <c r="L429" s="847"/>
      <c r="M429" s="848"/>
      <c r="N429" s="849"/>
      <c r="O429" s="847"/>
      <c r="P429" s="846"/>
      <c r="Q429" s="846"/>
      <c r="R429" s="831"/>
    </row>
    <row r="431" spans="1:8" ht="15">
      <c r="A431" s="844" t="s">
        <v>574</v>
      </c>
      <c r="B431" s="844"/>
      <c r="C431" s="844"/>
      <c r="D431" s="844"/>
      <c r="E431" s="850"/>
      <c r="F431" s="844"/>
      <c r="G431" s="851"/>
      <c r="H431" s="851"/>
    </row>
    <row r="432" spans="14:19" ht="45" customHeight="1">
      <c r="N432" s="854"/>
      <c r="S432" s="1045"/>
    </row>
    <row r="433" ht="15" customHeight="1">
      <c r="N433" s="855"/>
    </row>
    <row r="434" spans="13:19" ht="15">
      <c r="M434" s="856"/>
      <c r="S434" s="1046"/>
    </row>
    <row r="435" ht="15" customHeight="1">
      <c r="O435" s="857"/>
    </row>
    <row r="436" ht="15">
      <c r="S436" s="1045"/>
    </row>
    <row r="437" spans="17:19" ht="15" customHeight="1">
      <c r="Q437" s="858"/>
      <c r="S437" s="1046"/>
    </row>
    <row r="438" spans="12:15" ht="63" customHeight="1">
      <c r="L438" s="859"/>
      <c r="O438" s="860"/>
    </row>
  </sheetData>
  <sheetProtection/>
  <mergeCells count="7">
    <mergeCell ref="L427:M427"/>
    <mergeCell ref="J1:Q1"/>
    <mergeCell ref="J2:Q2"/>
    <mergeCell ref="N4:R4"/>
    <mergeCell ref="A5:R5"/>
    <mergeCell ref="L90:M90"/>
    <mergeCell ref="L205:M205"/>
  </mergeCells>
  <printOptions/>
  <pageMargins left="0.5118110236220472" right="0.5118110236220472" top="0.35433070866141736"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9:B65526"/>
  <sheetViews>
    <sheetView zoomScalePageLayoutView="0" workbookViewId="0" topLeftCell="A65483">
      <selection activeCell="B65494" sqref="B65494:L65527"/>
    </sheetView>
  </sheetViews>
  <sheetFormatPr defaultColWidth="9.140625" defaultRowHeight="15"/>
  <cols>
    <col min="2" max="2" width="16.7109375" style="0" customWidth="1"/>
    <col min="4" max="4" width="11.00390625" style="0" bestFit="1" customWidth="1"/>
    <col min="5" max="5" width="10.00390625" style="0" bestFit="1" customWidth="1"/>
    <col min="6" max="6" width="11.00390625" style="0" bestFit="1" customWidth="1"/>
  </cols>
  <sheetData>
    <row r="9" ht="15">
      <c r="B9" s="864"/>
    </row>
    <row r="10" ht="15">
      <c r="B10" s="865"/>
    </row>
    <row r="11" ht="15">
      <c r="B11" s="866"/>
    </row>
    <row r="13" ht="15">
      <c r="B13" s="867"/>
    </row>
    <row r="65526" ht="15">
      <c r="B65526" s="87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SPK Ertis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Miras</cp:lastModifiedBy>
  <cp:lastPrinted>2017-12-25T12:08:49Z</cp:lastPrinted>
  <dcterms:created xsi:type="dcterms:W3CDTF">2009-01-26T09:03:16Z</dcterms:created>
  <dcterms:modified xsi:type="dcterms:W3CDTF">2018-01-09T06:31:12Z</dcterms:modified>
  <cp:category/>
  <cp:version/>
  <cp:contentType/>
  <cp:contentStatus/>
</cp:coreProperties>
</file>